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727B087B-DCE1-4264-820F-355A1E47CC17}" xr6:coauthVersionLast="47" xr6:coauthVersionMax="47" xr10:uidLastSave="{00000000-0000-0000-0000-000000000000}"/>
  <bookViews>
    <workbookView xWindow="1560" yWindow="1560" windowWidth="19665" windowHeight="13965" xr2:uid="{00000000-000D-0000-FFFF-FFFF00000000}"/>
  </bookViews>
  <sheets>
    <sheet name="Сводная" sheetId="4" r:id="rId1"/>
  </sheets>
  <definedNames>
    <definedName name="_xlnm.Print_Area" localSheetId="0">Сводная!$B$1:$F$475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7" i="4" l="1"/>
  <c r="E326" i="4"/>
  <c r="F116" i="4"/>
  <c r="F106" i="4"/>
  <c r="F84" i="4" l="1"/>
  <c r="F82" i="4"/>
  <c r="F80" i="4"/>
  <c r="F78" i="4"/>
  <c r="F76" i="4"/>
  <c r="F354" i="4" l="1"/>
  <c r="F350" i="4"/>
  <c r="F348" i="4"/>
  <c r="F346" i="4"/>
  <c r="F104" i="4"/>
  <c r="F54" i="4"/>
  <c r="F52" i="4"/>
  <c r="F50" i="4"/>
  <c r="F48" i="4"/>
  <c r="F46" i="4"/>
  <c r="F214" i="4" l="1"/>
  <c r="F212" i="4"/>
  <c r="F210" i="4"/>
  <c r="F208" i="4"/>
  <c r="F206" i="4"/>
  <c r="F454" i="4" l="1"/>
  <c r="F452" i="4"/>
  <c r="F450" i="4"/>
  <c r="F448" i="4"/>
  <c r="F446" i="4"/>
  <c r="F194" i="4"/>
  <c r="F192" i="4"/>
  <c r="F190" i="4"/>
  <c r="F188" i="4"/>
  <c r="F186" i="4"/>
  <c r="F184" i="4"/>
  <c r="F182" i="4"/>
  <c r="F180" i="4"/>
  <c r="F178" i="4"/>
  <c r="F176" i="4"/>
  <c r="F174" i="4"/>
  <c r="F172" i="4"/>
  <c r="F170" i="4"/>
  <c r="F168" i="4"/>
  <c r="F166" i="4"/>
  <c r="F164" i="4"/>
  <c r="F160" i="4"/>
  <c r="F158" i="4"/>
  <c r="F156" i="4"/>
  <c r="F274" i="4" l="1"/>
  <c r="F272" i="4"/>
  <c r="F270" i="4"/>
  <c r="F268" i="4"/>
  <c r="F266" i="4"/>
  <c r="F34" i="4"/>
  <c r="F32" i="4"/>
  <c r="F30" i="4"/>
  <c r="F28" i="4"/>
  <c r="F26" i="4"/>
  <c r="F36" i="4"/>
  <c r="F38" i="4"/>
  <c r="F40" i="4"/>
  <c r="F42" i="4"/>
  <c r="F364" i="4" l="1"/>
  <c r="F362" i="4"/>
  <c r="F358" i="4"/>
  <c r="F474" i="4" l="1"/>
  <c r="F472" i="4"/>
  <c r="F470" i="4"/>
  <c r="F468" i="4"/>
  <c r="F466" i="4"/>
  <c r="F464" i="4" l="1"/>
  <c r="F462" i="4"/>
  <c r="F460" i="4"/>
  <c r="F458" i="4"/>
  <c r="F456" i="4"/>
  <c r="F444" i="4"/>
  <c r="F442" i="4"/>
  <c r="F440" i="4"/>
  <c r="F438" i="4"/>
  <c r="F436" i="4"/>
  <c r="F424" i="4"/>
  <c r="F422" i="4"/>
  <c r="F420" i="4"/>
  <c r="F418" i="4"/>
  <c r="F416" i="4"/>
  <c r="F414" i="4"/>
  <c r="F412" i="4"/>
  <c r="F410" i="4"/>
  <c r="F408" i="4"/>
  <c r="F406" i="4"/>
  <c r="F404" i="4"/>
  <c r="F402" i="4"/>
  <c r="F400" i="4"/>
  <c r="F398" i="4"/>
  <c r="F396" i="4"/>
  <c r="F394" i="4"/>
  <c r="F392" i="4"/>
  <c r="F390" i="4"/>
  <c r="F388" i="4"/>
  <c r="F386" i="4"/>
  <c r="F384" i="4"/>
  <c r="F382" i="4"/>
  <c r="F380" i="4"/>
  <c r="F378" i="4"/>
  <c r="F374" i="4"/>
  <c r="F372" i="4"/>
  <c r="F370" i="4"/>
  <c r="F368" i="4"/>
  <c r="F366" i="4"/>
  <c r="F376" i="4" l="1"/>
  <c r="F344" i="4"/>
  <c r="F342" i="4"/>
  <c r="F340" i="4"/>
  <c r="F338" i="4"/>
  <c r="F336" i="4"/>
  <c r="F334" i="4"/>
  <c r="F332" i="4"/>
  <c r="F330" i="4"/>
  <c r="F328" i="4"/>
  <c r="F326" i="4"/>
  <c r="F324" i="4"/>
  <c r="F322" i="4"/>
  <c r="F320" i="4"/>
  <c r="F318" i="4"/>
  <c r="F316" i="4"/>
  <c r="F314" i="4"/>
  <c r="F312" i="4"/>
  <c r="F310" i="4"/>
  <c r="F308" i="4"/>
  <c r="F306" i="4"/>
  <c r="F304" i="4"/>
  <c r="F302" i="4"/>
  <c r="F300" i="4"/>
  <c r="F298" i="4"/>
  <c r="F296" i="4"/>
  <c r="F294" i="4"/>
  <c r="F292" i="4"/>
  <c r="F290" i="4"/>
  <c r="F288" i="4"/>
  <c r="F286" i="4"/>
  <c r="F284" i="4"/>
  <c r="F282" i="4"/>
  <c r="F280" i="4"/>
  <c r="F278" i="4"/>
  <c r="F276" i="4"/>
  <c r="F134" i="4" l="1"/>
  <c r="F132" i="4"/>
  <c r="F130" i="4"/>
  <c r="F128" i="4"/>
  <c r="F126" i="4"/>
  <c r="F264" i="4" l="1"/>
  <c r="F262" i="4"/>
  <c r="F260" i="4"/>
  <c r="F258" i="4"/>
  <c r="F256" i="4"/>
  <c r="F254" i="4" l="1"/>
  <c r="F252" i="4"/>
  <c r="F250" i="4"/>
  <c r="F248" i="4"/>
  <c r="F246" i="4"/>
  <c r="F244" i="4" l="1"/>
  <c r="F242" i="4"/>
  <c r="F240" i="4"/>
  <c r="F238" i="4"/>
  <c r="F236" i="4"/>
  <c r="F234" i="4" l="1"/>
  <c r="F232" i="4"/>
  <c r="F230" i="4"/>
  <c r="F228" i="4"/>
  <c r="F226" i="4"/>
  <c r="F224" i="4" l="1"/>
  <c r="F220" i="4"/>
  <c r="F218" i="4"/>
  <c r="F216" i="4"/>
  <c r="F204" i="4" l="1"/>
  <c r="F202" i="4"/>
  <c r="F200" i="4"/>
  <c r="F198" i="4"/>
  <c r="F196" i="4"/>
  <c r="F154" i="4" l="1"/>
  <c r="F152" i="4"/>
  <c r="F150" i="4"/>
  <c r="F148" i="4"/>
  <c r="F146" i="4"/>
  <c r="F144" i="4" l="1"/>
  <c r="F140" i="4"/>
  <c r="F138" i="4"/>
  <c r="F136" i="4"/>
  <c r="F122" i="4" l="1"/>
  <c r="F120" i="4"/>
  <c r="F118" i="4"/>
  <c r="F114" i="4" l="1"/>
  <c r="F112" i="4"/>
  <c r="F110" i="4"/>
  <c r="F108" i="4"/>
  <c r="F102" i="4" l="1"/>
  <c r="F100" i="4"/>
  <c r="F98" i="4"/>
  <c r="F96" i="4"/>
  <c r="F94" i="4" l="1"/>
  <c r="F92" i="4"/>
  <c r="F90" i="4"/>
  <c r="F88" i="4"/>
  <c r="F86" i="4"/>
  <c r="F74" i="4" l="1"/>
  <c r="F72" i="4"/>
  <c r="F70" i="4"/>
  <c r="F68" i="4"/>
  <c r="F66" i="4"/>
  <c r="F64" i="4" l="1"/>
  <c r="F62" i="4"/>
  <c r="F60" i="4"/>
  <c r="F58" i="4"/>
  <c r="F56" i="4"/>
  <c r="F44" i="4" l="1"/>
</calcChain>
</file>

<file path=xl/sharedStrings.xml><?xml version="1.0" encoding="utf-8"?>
<sst xmlns="http://schemas.openxmlformats.org/spreadsheetml/2006/main" count="749" uniqueCount="86">
  <si>
    <t>№п/п</t>
  </si>
  <si>
    <t>Показатель</t>
  </si>
  <si>
    <t>Наименование значений показателя</t>
  </si>
  <si>
    <t>Значения показателя</t>
  </si>
  <si>
    <t>Итоговое значение показателя</t>
  </si>
  <si>
    <t xml:space="preserve"> P2, %</t>
  </si>
  <si>
    <t>S1</t>
  </si>
  <si>
    <t>S2</t>
  </si>
  <si>
    <t xml:space="preserve"> P3, %</t>
  </si>
  <si>
    <t>Q1</t>
  </si>
  <si>
    <t>Q2</t>
  </si>
  <si>
    <t>P4</t>
  </si>
  <si>
    <t xml:space="preserve">Q1 </t>
  </si>
  <si>
    <t xml:space="preserve"> P5, %</t>
  </si>
  <si>
    <t xml:space="preserve"> Р6, %</t>
  </si>
  <si>
    <t xml:space="preserve"> V1</t>
  </si>
  <si>
    <t xml:space="preserve"> V2</t>
  </si>
  <si>
    <t>Р2-Экономия расходования средств бюджета по результатам проведения конкурентных процедур (%), P2=((S1-S2)/S1)*100%</t>
  </si>
  <si>
    <t>Р3- Доля контрактов, заключенных по результатам состоявшихся конкурентных процедур (%), P3=(Q1/Q2)*100%</t>
  </si>
  <si>
    <t>Р4- Среднее количество заявок участников закупки, поданных на участие в конкурентных процедурах (шт.), P4=Q1/Q2</t>
  </si>
  <si>
    <t>Р5- Доля контрактов, при исполнении которых есть нарушения исполнителем выполнения обязательств по контракту (%), P5=(Q1/Q2)*100%</t>
  </si>
  <si>
    <t>Р6- 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 (%), Р6=(V1/V2)*100%</t>
  </si>
  <si>
    <t>Федеральная служба по надзору в сфере транспорта</t>
  </si>
  <si>
    <t>Показатели, характеризующие эффективность закупок товаров, работ, услуг:</t>
  </si>
  <si>
    <t>Наименование значений показателей:</t>
  </si>
  <si>
    <t>S2- Сумма цен заключенных контрактов по результатам проведенных конкурентных процедур в отчетном периоде</t>
  </si>
  <si>
    <t xml:space="preserve">Q1- Количество контрактов, заключенных в отчетном периоде по результатам конкурентных процедур </t>
  </si>
  <si>
    <t>Q1- Количество заявок участников закупки, поданных на участие в конкурентных процедурах</t>
  </si>
  <si>
    <t xml:space="preserve">Q2- Количество проведенных конкурентных процедур в отчетном периоде </t>
  </si>
  <si>
    <t xml:space="preserve">Q1- Количество контрактов, при исполнении которых вотчетом периоде есть нарушения исполнителем выполнения обязательств по контракту </t>
  </si>
  <si>
    <t xml:space="preserve">Q2- Количество контрактов, исполненных в отчетном периоде </t>
  </si>
  <si>
    <t xml:space="preserve">V1- Объем закупок, который заказчик осуществил у субъектов малого предпринимательства и социально ориентированных некоммерческих организаций в отчетном году в соответствии с постановлением Правительства Российской Федерации от 17 марта 2015 г. № 238 </t>
  </si>
  <si>
    <t xml:space="preserve">V2- Совокупный годовой объем закупок </t>
  </si>
  <si>
    <t>Р2</t>
  </si>
  <si>
    <t>Р3</t>
  </si>
  <si>
    <t>Р4</t>
  </si>
  <si>
    <t>Р5</t>
  </si>
  <si>
    <t>Р6</t>
  </si>
  <si>
    <t>Восточно-Сибирское УГРН</t>
  </si>
  <si>
    <t>Волжское УГМРН</t>
  </si>
  <si>
    <t>Енисейское УГМРН</t>
  </si>
  <si>
    <t>Западно-Сибирское МУГАДН</t>
  </si>
  <si>
    <t>Западно-Уральское МУГАДН</t>
  </si>
  <si>
    <t>Нижне-Волжское МУГАДН</t>
  </si>
  <si>
    <t>Обское УГРН</t>
  </si>
  <si>
    <t>Обь-Иртышское УГМРН</t>
  </si>
  <si>
    <t>Приволжское УГЖДН</t>
  </si>
  <si>
    <t>Северное МУГАДН</t>
  </si>
  <si>
    <t>Северное УГМРН</t>
  </si>
  <si>
    <t>Северо-Западное УГЖДН</t>
  </si>
  <si>
    <t>Северо-Западное УГМРН</t>
  </si>
  <si>
    <t>Сибирское МУГАДН</t>
  </si>
  <si>
    <t>Сибирское УГЖДН</t>
  </si>
  <si>
    <t>УГАН НОТБ СФО</t>
  </si>
  <si>
    <t>УГАН НОТБ ПФО</t>
  </si>
  <si>
    <t>УГАН НОТБ УФО</t>
  </si>
  <si>
    <t>УГАН НОТБ ЮФО</t>
  </si>
  <si>
    <t>Уральское УГЖДН</t>
  </si>
  <si>
    <t>Южное МУГАДН</t>
  </si>
  <si>
    <t>Крымское МУГАДН</t>
  </si>
  <si>
    <t>Центральный аппарат Ространснадзора</t>
  </si>
  <si>
    <t>Приволжское МУГАДН</t>
  </si>
  <si>
    <t xml:space="preserve">S1- Сумма начальных (максимальных) цен контрактов, объявленных на конкурентных процедурах </t>
  </si>
  <si>
    <t>Q2- Общее количество контрактов, заключенных в отчетном периоде по результатам всех процедур (включая неконкурентные процедуры)</t>
  </si>
  <si>
    <t>Северо-Восточное МУГАДН</t>
  </si>
  <si>
    <t>Средне-Волжское МУГАДН</t>
  </si>
  <si>
    <t>Северо-Уральское МУГАДН</t>
  </si>
  <si>
    <t>Центральное УГРН</t>
  </si>
  <si>
    <t>Центральное УГЖДН</t>
  </si>
  <si>
    <t>Центральное МУГАДН</t>
  </si>
  <si>
    <t>Южное УГЖДН</t>
  </si>
  <si>
    <t xml:space="preserve">Показатели, характеризующие эффективность закупок товаров, работ, услуг
за 2021 год
</t>
  </si>
  <si>
    <t>Восточное МУГАДН ЦФО</t>
  </si>
  <si>
    <t>Западное МУГАДН ЦФО</t>
  </si>
  <si>
    <t>МТУ Ространснадзора по ДФО</t>
  </si>
  <si>
    <t>МТУ Ространснадзора по СКФО</t>
  </si>
  <si>
    <t>МУГАДН по Краснодарскому краю и Республике Адыгея</t>
  </si>
  <si>
    <t>Северо-Восточное УГМРН</t>
  </si>
  <si>
    <t>УГАН НОТБ СЗФО</t>
  </si>
  <si>
    <t>УГАН НОТБ ЦФО</t>
  </si>
  <si>
    <t>Юго-Восточное МУГАДН ЦФО</t>
  </si>
  <si>
    <t>Юго-Западное МУГАДН ЦФО</t>
  </si>
  <si>
    <t>Южное УГМРН</t>
  </si>
  <si>
    <t>Южно-Сибирское МУГАДН</t>
  </si>
  <si>
    <t>Северо-Западное МУГАДН</t>
  </si>
  <si>
    <t>ФКУ ИВЦ Ространснадзора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</si>
</sst>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5"/>
  <sheetViews>
    <sheetView tabSelected="1" view="pageBreakPreview" zoomScaleNormal="40" zoomScaleSheetLayoutView="100" workbookViewId="0">
      <selection activeCell="A3" sqref="A3:F3"/>
    </sheetView>
  </sheetViews>
  <sheetFormatPr defaultRowHeight="15.75" x14ac:dyDescent="0.25"/>
  <cols>
    <col min="1" max="1" width="5.42578125" style="2" customWidth="1"/>
    <col min="2" max="2" width="32.7109375" style="2" customWidth="1"/>
    <col min="3" max="3" width="15.85546875" style="2" customWidth="1"/>
    <col min="4" max="4" width="21" style="2" customWidth="1"/>
    <col min="5" max="5" width="23.85546875" style="6" customWidth="1"/>
    <col min="6" max="6" width="26.85546875" style="6" customWidth="1"/>
    <col min="7" max="16384" width="9.140625" style="1"/>
  </cols>
  <sheetData>
    <row r="1" spans="1:14" x14ac:dyDescent="0.25">
      <c r="F1" s="7"/>
    </row>
    <row r="2" spans="1:14" ht="15.75" customHeight="1" x14ac:dyDescent="0.25"/>
    <row r="3" spans="1:14" ht="45.75" customHeight="1" x14ac:dyDescent="0.25">
      <c r="A3" s="33" t="s">
        <v>71</v>
      </c>
      <c r="B3" s="33"/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</row>
    <row r="4" spans="1:14" ht="13.5" customHeight="1" x14ac:dyDescent="0.25">
      <c r="G4" s="2"/>
      <c r="H4" s="2"/>
      <c r="I4" s="2"/>
      <c r="J4" s="2"/>
      <c r="K4" s="2"/>
      <c r="L4" s="2"/>
      <c r="M4" s="2"/>
      <c r="N4" s="2"/>
    </row>
    <row r="5" spans="1:14" x14ac:dyDescent="0.25">
      <c r="A5" s="34" t="s">
        <v>22</v>
      </c>
      <c r="B5" s="34"/>
      <c r="C5" s="34"/>
      <c r="D5" s="34"/>
      <c r="E5" s="34"/>
      <c r="F5" s="34"/>
    </row>
    <row r="6" spans="1:14" x14ac:dyDescent="0.25">
      <c r="A6" s="29"/>
      <c r="B6" s="29"/>
      <c r="C6" s="29"/>
      <c r="D6" s="29"/>
      <c r="E6" s="29"/>
      <c r="F6" s="29"/>
      <c r="G6" s="3"/>
      <c r="H6" s="3"/>
      <c r="I6" s="3"/>
      <c r="J6" s="3"/>
      <c r="K6" s="3"/>
      <c r="L6" s="3"/>
      <c r="M6" s="3"/>
      <c r="N6" s="3"/>
    </row>
    <row r="7" spans="1:14" x14ac:dyDescent="0.25">
      <c r="A7" s="29" t="s">
        <v>23</v>
      </c>
      <c r="B7" s="29"/>
      <c r="C7" s="29"/>
      <c r="D7" s="29"/>
      <c r="E7" s="29"/>
      <c r="F7" s="29"/>
      <c r="G7" s="2"/>
      <c r="H7" s="2"/>
      <c r="I7" s="2"/>
      <c r="J7" s="2"/>
      <c r="K7" s="2"/>
      <c r="L7" s="2"/>
      <c r="M7" s="2"/>
      <c r="N7" s="2"/>
    </row>
    <row r="8" spans="1:14" x14ac:dyDescent="0.25">
      <c r="A8" s="30" t="s">
        <v>17</v>
      </c>
      <c r="B8" s="30"/>
      <c r="C8" s="30"/>
      <c r="D8" s="30"/>
      <c r="E8" s="30"/>
      <c r="F8" s="30"/>
      <c r="G8" s="2"/>
      <c r="H8" s="2"/>
      <c r="I8" s="2"/>
      <c r="J8" s="2"/>
      <c r="K8" s="2"/>
      <c r="L8" s="2"/>
      <c r="M8" s="2"/>
      <c r="N8" s="2"/>
    </row>
    <row r="9" spans="1:14" x14ac:dyDescent="0.25">
      <c r="A9" s="30" t="s">
        <v>18</v>
      </c>
      <c r="B9" s="30"/>
      <c r="C9" s="30"/>
      <c r="D9" s="30"/>
      <c r="E9" s="30"/>
      <c r="F9" s="30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30" t="s">
        <v>19</v>
      </c>
      <c r="B10" s="30"/>
      <c r="C10" s="30"/>
      <c r="D10" s="30"/>
      <c r="E10" s="30"/>
      <c r="F10" s="30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30" t="s">
        <v>20</v>
      </c>
      <c r="B11" s="30"/>
      <c r="C11" s="30"/>
      <c r="D11" s="30"/>
      <c r="E11" s="30"/>
      <c r="F11" s="30"/>
      <c r="G11" s="2"/>
      <c r="H11" s="2"/>
      <c r="I11" s="2"/>
      <c r="J11" s="2"/>
      <c r="K11" s="2"/>
      <c r="L11" s="2"/>
      <c r="M11" s="2"/>
      <c r="N11" s="2"/>
    </row>
    <row r="12" spans="1:14" ht="33.75" customHeight="1" x14ac:dyDescent="0.25">
      <c r="A12" s="30" t="s">
        <v>21</v>
      </c>
      <c r="B12" s="30"/>
      <c r="C12" s="30"/>
      <c r="D12" s="30"/>
      <c r="E12" s="30"/>
      <c r="F12" s="30"/>
      <c r="G12" s="2"/>
      <c r="H12" s="2"/>
      <c r="I12" s="2"/>
      <c r="J12" s="2"/>
      <c r="K12" s="2"/>
      <c r="L12" s="2"/>
      <c r="M12" s="2"/>
      <c r="N12" s="2"/>
    </row>
    <row r="13" spans="1:14" ht="18.75" customHeight="1" x14ac:dyDescent="0.25">
      <c r="A13" s="29" t="s">
        <v>24</v>
      </c>
      <c r="B13" s="29"/>
      <c r="C13" s="29"/>
      <c r="D13" s="29"/>
      <c r="E13" s="29"/>
      <c r="F13" s="29"/>
      <c r="G13" s="2"/>
      <c r="H13" s="2"/>
      <c r="I13" s="2"/>
      <c r="J13" s="2"/>
      <c r="K13" s="2"/>
      <c r="L13" s="2"/>
      <c r="M13" s="2"/>
      <c r="N13" s="2"/>
    </row>
    <row r="14" spans="1:14" ht="21" customHeight="1" x14ac:dyDescent="0.25">
      <c r="A14" s="30" t="s">
        <v>62</v>
      </c>
      <c r="B14" s="30"/>
      <c r="C14" s="30"/>
      <c r="D14" s="30"/>
      <c r="E14" s="30"/>
      <c r="F14" s="31" t="s">
        <v>33</v>
      </c>
      <c r="G14" s="2"/>
      <c r="H14" s="2"/>
      <c r="I14" s="2"/>
      <c r="J14" s="2"/>
      <c r="K14" s="2"/>
      <c r="L14" s="2"/>
      <c r="M14" s="2"/>
      <c r="N14" s="2"/>
    </row>
    <row r="15" spans="1:14" ht="33" customHeight="1" x14ac:dyDescent="0.25">
      <c r="A15" s="30" t="s">
        <v>25</v>
      </c>
      <c r="B15" s="30"/>
      <c r="C15" s="30"/>
      <c r="D15" s="30"/>
      <c r="E15" s="30"/>
      <c r="F15" s="31"/>
      <c r="G15" s="2"/>
      <c r="H15" s="2"/>
      <c r="I15" s="2"/>
      <c r="J15" s="2"/>
      <c r="K15" s="2"/>
      <c r="L15" s="2"/>
      <c r="M15" s="2"/>
      <c r="N15" s="2"/>
    </row>
    <row r="16" spans="1:14" ht="35.25" customHeight="1" x14ac:dyDescent="0.25">
      <c r="A16" s="30" t="s">
        <v>26</v>
      </c>
      <c r="B16" s="30"/>
      <c r="C16" s="30"/>
      <c r="D16" s="30"/>
      <c r="E16" s="30"/>
      <c r="F16" s="31" t="s">
        <v>34</v>
      </c>
      <c r="G16" s="2"/>
      <c r="H16" s="2"/>
      <c r="I16" s="2"/>
      <c r="J16" s="2"/>
      <c r="K16" s="2"/>
      <c r="L16" s="2"/>
      <c r="M16" s="2"/>
      <c r="N16" s="2"/>
    </row>
    <row r="17" spans="1:14" ht="34.5" customHeight="1" x14ac:dyDescent="0.25">
      <c r="A17" s="30" t="s">
        <v>63</v>
      </c>
      <c r="B17" s="30"/>
      <c r="C17" s="30"/>
      <c r="D17" s="30"/>
      <c r="E17" s="30"/>
      <c r="F17" s="31"/>
      <c r="G17" s="2"/>
      <c r="H17" s="2"/>
      <c r="I17" s="2"/>
      <c r="J17" s="2"/>
      <c r="K17" s="2"/>
      <c r="L17" s="2"/>
      <c r="M17" s="2"/>
      <c r="N17" s="2"/>
    </row>
    <row r="18" spans="1:14" ht="18" customHeight="1" x14ac:dyDescent="0.25">
      <c r="A18" s="30" t="s">
        <v>27</v>
      </c>
      <c r="B18" s="30"/>
      <c r="C18" s="30"/>
      <c r="D18" s="30"/>
      <c r="E18" s="30"/>
      <c r="F18" s="31" t="s">
        <v>35</v>
      </c>
      <c r="G18" s="2"/>
      <c r="H18" s="2"/>
      <c r="I18" s="2"/>
      <c r="J18" s="2"/>
      <c r="K18" s="2"/>
      <c r="L18" s="2"/>
      <c r="M18" s="2"/>
      <c r="N18" s="2"/>
    </row>
    <row r="19" spans="1:14" ht="18.75" customHeight="1" x14ac:dyDescent="0.25">
      <c r="A19" s="30" t="s">
        <v>28</v>
      </c>
      <c r="B19" s="30"/>
      <c r="C19" s="30"/>
      <c r="D19" s="30"/>
      <c r="E19" s="30"/>
      <c r="F19" s="31"/>
      <c r="G19" s="2"/>
      <c r="H19" s="2"/>
      <c r="I19" s="2"/>
      <c r="J19" s="2"/>
      <c r="K19" s="2"/>
      <c r="L19" s="2"/>
      <c r="M19" s="2"/>
      <c r="N19" s="2"/>
    </row>
    <row r="20" spans="1:14" ht="28.5" customHeight="1" x14ac:dyDescent="0.25">
      <c r="A20" s="30" t="s">
        <v>29</v>
      </c>
      <c r="B20" s="30"/>
      <c r="C20" s="30"/>
      <c r="D20" s="30"/>
      <c r="E20" s="30"/>
      <c r="F20" s="31" t="s">
        <v>36</v>
      </c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30" t="s">
        <v>30</v>
      </c>
      <c r="B21" s="30"/>
      <c r="C21" s="30"/>
      <c r="D21" s="30"/>
      <c r="E21" s="30"/>
      <c r="F21" s="31"/>
      <c r="G21" s="2"/>
      <c r="H21" s="2"/>
      <c r="I21" s="2"/>
      <c r="J21" s="2"/>
      <c r="K21" s="2"/>
      <c r="L21" s="2"/>
    </row>
    <row r="22" spans="1:14" ht="45" customHeight="1" x14ac:dyDescent="0.25">
      <c r="A22" s="30" t="s">
        <v>31</v>
      </c>
      <c r="B22" s="30"/>
      <c r="C22" s="30"/>
      <c r="D22" s="30"/>
      <c r="E22" s="30"/>
      <c r="F22" s="32" t="s">
        <v>37</v>
      </c>
      <c r="G22" s="2"/>
      <c r="H22" s="2"/>
      <c r="I22" s="2"/>
      <c r="J22" s="2"/>
      <c r="K22" s="2"/>
      <c r="L22" s="2"/>
    </row>
    <row r="23" spans="1:14" ht="15.75" customHeight="1" x14ac:dyDescent="0.25">
      <c r="A23" s="30" t="s">
        <v>32</v>
      </c>
      <c r="B23" s="30"/>
      <c r="C23" s="30"/>
      <c r="D23" s="30"/>
      <c r="E23" s="30"/>
      <c r="F23" s="32"/>
      <c r="G23" s="2"/>
      <c r="H23" s="2"/>
      <c r="I23" s="2"/>
      <c r="J23" s="2"/>
      <c r="K23" s="2"/>
      <c r="L23" s="2"/>
    </row>
    <row r="24" spans="1:14" x14ac:dyDescent="0.25">
      <c r="A24" s="4"/>
      <c r="B24" s="5"/>
      <c r="C24" s="5"/>
      <c r="D24" s="5"/>
      <c r="E24" s="8"/>
      <c r="F24" s="8"/>
      <c r="G24" s="2"/>
      <c r="H24" s="2"/>
      <c r="I24" s="2"/>
      <c r="J24" s="2"/>
      <c r="K24" s="2"/>
      <c r="L24" s="2"/>
    </row>
    <row r="25" spans="1:14" ht="47.25" customHeight="1" x14ac:dyDescent="0.25">
      <c r="A25" s="13" t="s">
        <v>0</v>
      </c>
      <c r="B25" s="13"/>
      <c r="C25" s="13" t="s">
        <v>1</v>
      </c>
      <c r="D25" s="13" t="s">
        <v>2</v>
      </c>
      <c r="E25" s="14" t="s">
        <v>3</v>
      </c>
      <c r="F25" s="14" t="s">
        <v>4</v>
      </c>
    </row>
    <row r="26" spans="1:14" ht="20.25" customHeight="1" x14ac:dyDescent="0.25">
      <c r="A26" s="22">
        <v>1</v>
      </c>
      <c r="B26" s="22" t="s">
        <v>60</v>
      </c>
      <c r="C26" s="22" t="s">
        <v>5</v>
      </c>
      <c r="D26" s="13" t="s">
        <v>6</v>
      </c>
      <c r="E26" s="11">
        <v>681496814</v>
      </c>
      <c r="F26" s="23">
        <f xml:space="preserve"> ((E26-E27)/E26)*100</f>
        <v>32.469802263815133</v>
      </c>
    </row>
    <row r="27" spans="1:14" ht="21" customHeight="1" x14ac:dyDescent="0.25">
      <c r="A27" s="22"/>
      <c r="B27" s="22"/>
      <c r="C27" s="22"/>
      <c r="D27" s="13" t="s">
        <v>7</v>
      </c>
      <c r="E27" s="11">
        <v>460216146.06</v>
      </c>
      <c r="F27" s="23"/>
    </row>
    <row r="28" spans="1:14" ht="21" customHeight="1" x14ac:dyDescent="0.25">
      <c r="A28" s="22"/>
      <c r="B28" s="22"/>
      <c r="C28" s="22" t="s">
        <v>8</v>
      </c>
      <c r="D28" s="13" t="s">
        <v>9</v>
      </c>
      <c r="E28" s="9">
        <v>27</v>
      </c>
      <c r="F28" s="23">
        <f xml:space="preserve"> (E28/E29)*100</f>
        <v>93.103448275862064</v>
      </c>
    </row>
    <row r="29" spans="1:14" ht="22.5" customHeight="1" x14ac:dyDescent="0.25">
      <c r="A29" s="22"/>
      <c r="B29" s="22"/>
      <c r="C29" s="22"/>
      <c r="D29" s="13" t="s">
        <v>10</v>
      </c>
      <c r="E29" s="9">
        <v>29</v>
      </c>
      <c r="F29" s="23"/>
    </row>
    <row r="30" spans="1:14" ht="22.5" customHeight="1" x14ac:dyDescent="0.25">
      <c r="A30" s="22"/>
      <c r="B30" s="22"/>
      <c r="C30" s="22" t="s">
        <v>11</v>
      </c>
      <c r="D30" s="13" t="s">
        <v>12</v>
      </c>
      <c r="E30" s="10">
        <v>52</v>
      </c>
      <c r="F30" s="23">
        <f>E30/E31</f>
        <v>1.6774193548387097</v>
      </c>
    </row>
    <row r="31" spans="1:14" ht="21" customHeight="1" x14ac:dyDescent="0.25">
      <c r="A31" s="22"/>
      <c r="B31" s="22"/>
      <c r="C31" s="22"/>
      <c r="D31" s="13" t="s">
        <v>10</v>
      </c>
      <c r="E31" s="9">
        <v>31</v>
      </c>
      <c r="F31" s="23"/>
    </row>
    <row r="32" spans="1:14" ht="22.5" customHeight="1" x14ac:dyDescent="0.25">
      <c r="A32" s="22"/>
      <c r="B32" s="22"/>
      <c r="C32" s="22" t="s">
        <v>13</v>
      </c>
      <c r="D32" s="13" t="s">
        <v>9</v>
      </c>
      <c r="E32" s="9">
        <v>1</v>
      </c>
      <c r="F32" s="23">
        <f xml:space="preserve"> (E32/E33)*100</f>
        <v>2.8571428571428572</v>
      </c>
    </row>
    <row r="33" spans="1:6" ht="21" customHeight="1" x14ac:dyDescent="0.25">
      <c r="A33" s="22"/>
      <c r="B33" s="22"/>
      <c r="C33" s="22"/>
      <c r="D33" s="13" t="s">
        <v>10</v>
      </c>
      <c r="E33" s="9">
        <v>35</v>
      </c>
      <c r="F33" s="23"/>
    </row>
    <row r="34" spans="1:6" ht="23.25" customHeight="1" x14ac:dyDescent="0.25">
      <c r="A34" s="22"/>
      <c r="B34" s="22"/>
      <c r="C34" s="22" t="s">
        <v>14</v>
      </c>
      <c r="D34" s="13" t="s">
        <v>15</v>
      </c>
      <c r="E34" s="16">
        <v>116172000.03</v>
      </c>
      <c r="F34" s="23">
        <f xml:space="preserve"> (E34/E35)*100</f>
        <v>20.165914142722976</v>
      </c>
    </row>
    <row r="35" spans="1:6" ht="23.25" customHeight="1" x14ac:dyDescent="0.25">
      <c r="A35" s="22"/>
      <c r="B35" s="22"/>
      <c r="C35" s="22"/>
      <c r="D35" s="13" t="s">
        <v>16</v>
      </c>
      <c r="E35" s="11">
        <v>576081000.88</v>
      </c>
      <c r="F35" s="23"/>
    </row>
    <row r="36" spans="1:6" ht="21" customHeight="1" x14ac:dyDescent="0.25">
      <c r="A36" s="22">
        <v>2</v>
      </c>
      <c r="B36" s="24" t="s">
        <v>39</v>
      </c>
      <c r="C36" s="22" t="s">
        <v>5</v>
      </c>
      <c r="D36" s="13" t="s">
        <v>6</v>
      </c>
      <c r="E36" s="11">
        <v>8320000</v>
      </c>
      <c r="F36" s="23">
        <f xml:space="preserve"> ((E36-E37)/E36)*100</f>
        <v>37.58653846153846</v>
      </c>
    </row>
    <row r="37" spans="1:6" ht="18.75" customHeight="1" x14ac:dyDescent="0.25">
      <c r="A37" s="22"/>
      <c r="B37" s="24"/>
      <c r="C37" s="22"/>
      <c r="D37" s="13" t="s">
        <v>7</v>
      </c>
      <c r="E37" s="11">
        <v>5192800</v>
      </c>
      <c r="F37" s="23"/>
    </row>
    <row r="38" spans="1:6" ht="21" customHeight="1" x14ac:dyDescent="0.25">
      <c r="A38" s="22"/>
      <c r="B38" s="24"/>
      <c r="C38" s="22" t="s">
        <v>8</v>
      </c>
      <c r="D38" s="13" t="s">
        <v>9</v>
      </c>
      <c r="E38" s="9">
        <v>9</v>
      </c>
      <c r="F38" s="23">
        <f xml:space="preserve"> (E38/E39)*100</f>
        <v>100</v>
      </c>
    </row>
    <row r="39" spans="1:6" ht="20.25" customHeight="1" x14ac:dyDescent="0.25">
      <c r="A39" s="22"/>
      <c r="B39" s="24"/>
      <c r="C39" s="22"/>
      <c r="D39" s="13" t="s">
        <v>10</v>
      </c>
      <c r="E39" s="9">
        <v>9</v>
      </c>
      <c r="F39" s="23"/>
    </row>
    <row r="40" spans="1:6" ht="23.25" customHeight="1" x14ac:dyDescent="0.25">
      <c r="A40" s="22"/>
      <c r="B40" s="24"/>
      <c r="C40" s="22" t="s">
        <v>11</v>
      </c>
      <c r="D40" s="13" t="s">
        <v>12</v>
      </c>
      <c r="E40" s="9">
        <v>3</v>
      </c>
      <c r="F40" s="23">
        <f>E40/E41</f>
        <v>0.33333333333333331</v>
      </c>
    </row>
    <row r="41" spans="1:6" ht="24" customHeight="1" x14ac:dyDescent="0.25">
      <c r="A41" s="22"/>
      <c r="B41" s="24"/>
      <c r="C41" s="22"/>
      <c r="D41" s="13" t="s">
        <v>10</v>
      </c>
      <c r="E41" s="9">
        <v>9</v>
      </c>
      <c r="F41" s="23"/>
    </row>
    <row r="42" spans="1:6" ht="20.25" customHeight="1" x14ac:dyDescent="0.25">
      <c r="A42" s="22"/>
      <c r="B42" s="24"/>
      <c r="C42" s="22" t="s">
        <v>13</v>
      </c>
      <c r="D42" s="13" t="s">
        <v>9</v>
      </c>
      <c r="E42" s="9">
        <v>0</v>
      </c>
      <c r="F42" s="23">
        <f xml:space="preserve"> (E42/E43)*100</f>
        <v>0</v>
      </c>
    </row>
    <row r="43" spans="1:6" ht="21.75" customHeight="1" x14ac:dyDescent="0.25">
      <c r="A43" s="22"/>
      <c r="B43" s="24"/>
      <c r="C43" s="22"/>
      <c r="D43" s="13" t="s">
        <v>10</v>
      </c>
      <c r="E43" s="9">
        <v>9</v>
      </c>
      <c r="F43" s="23"/>
    </row>
    <row r="44" spans="1:6" ht="24.75" customHeight="1" x14ac:dyDescent="0.25">
      <c r="A44" s="22"/>
      <c r="B44" s="24"/>
      <c r="C44" s="22" t="s">
        <v>14</v>
      </c>
      <c r="D44" s="13" t="s">
        <v>15</v>
      </c>
      <c r="E44" s="11">
        <v>3838500</v>
      </c>
      <c r="F44" s="23">
        <f xml:space="preserve"> (E44/E45)*100</f>
        <v>72.431361449193318</v>
      </c>
    </row>
    <row r="45" spans="1:6" ht="21" customHeight="1" x14ac:dyDescent="0.25">
      <c r="A45" s="22"/>
      <c r="B45" s="24"/>
      <c r="C45" s="22"/>
      <c r="D45" s="13" t="s">
        <v>16</v>
      </c>
      <c r="E45" s="11">
        <v>5299500</v>
      </c>
      <c r="F45" s="23"/>
    </row>
    <row r="46" spans="1:6" x14ac:dyDescent="0.25">
      <c r="A46" s="22">
        <v>3</v>
      </c>
      <c r="B46" s="24" t="s">
        <v>72</v>
      </c>
      <c r="C46" s="22" t="s">
        <v>5</v>
      </c>
      <c r="D46" s="13" t="s">
        <v>6</v>
      </c>
      <c r="E46" s="11">
        <v>6316369.1500000004</v>
      </c>
      <c r="F46" s="27">
        <f>SUM(E46-E47)/E46*100</f>
        <v>10.037854263156873</v>
      </c>
    </row>
    <row r="47" spans="1:6" x14ac:dyDescent="0.25">
      <c r="A47" s="22"/>
      <c r="B47" s="24"/>
      <c r="C47" s="22"/>
      <c r="D47" s="13" t="s">
        <v>7</v>
      </c>
      <c r="E47" s="11">
        <v>5682341.2199999997</v>
      </c>
      <c r="F47" s="28"/>
    </row>
    <row r="48" spans="1:6" x14ac:dyDescent="0.25">
      <c r="A48" s="22"/>
      <c r="B48" s="24"/>
      <c r="C48" s="22" t="s">
        <v>8</v>
      </c>
      <c r="D48" s="13" t="s">
        <v>9</v>
      </c>
      <c r="E48" s="9">
        <v>36</v>
      </c>
      <c r="F48" s="27">
        <f>SUM(E48/E49)*100</f>
        <v>20</v>
      </c>
    </row>
    <row r="49" spans="1:6" x14ac:dyDescent="0.25">
      <c r="A49" s="22"/>
      <c r="B49" s="24"/>
      <c r="C49" s="22"/>
      <c r="D49" s="13" t="s">
        <v>10</v>
      </c>
      <c r="E49" s="9">
        <v>180</v>
      </c>
      <c r="F49" s="28"/>
    </row>
    <row r="50" spans="1:6" x14ac:dyDescent="0.25">
      <c r="A50" s="22"/>
      <c r="B50" s="24"/>
      <c r="C50" s="22" t="s">
        <v>11</v>
      </c>
      <c r="D50" s="13" t="s">
        <v>12</v>
      </c>
      <c r="E50" s="9">
        <v>82</v>
      </c>
      <c r="F50" s="27">
        <f>SUM(E50/E51)</f>
        <v>2.2162162162162162</v>
      </c>
    </row>
    <row r="51" spans="1:6" x14ac:dyDescent="0.25">
      <c r="A51" s="22"/>
      <c r="B51" s="24"/>
      <c r="C51" s="22"/>
      <c r="D51" s="13" t="s">
        <v>10</v>
      </c>
      <c r="E51" s="9">
        <v>37</v>
      </c>
      <c r="F51" s="28"/>
    </row>
    <row r="52" spans="1:6" x14ac:dyDescent="0.25">
      <c r="A52" s="22"/>
      <c r="B52" s="24"/>
      <c r="C52" s="22" t="s">
        <v>13</v>
      </c>
      <c r="D52" s="13" t="s">
        <v>9</v>
      </c>
      <c r="E52" s="9">
        <v>1</v>
      </c>
      <c r="F52" s="27">
        <f>SUM(E52/E53)*100</f>
        <v>0.58479532163742687</v>
      </c>
    </row>
    <row r="53" spans="1:6" x14ac:dyDescent="0.25">
      <c r="A53" s="22"/>
      <c r="B53" s="24"/>
      <c r="C53" s="22"/>
      <c r="D53" s="13" t="s">
        <v>10</v>
      </c>
      <c r="E53" s="9">
        <v>171</v>
      </c>
      <c r="F53" s="28"/>
    </row>
    <row r="54" spans="1:6" x14ac:dyDescent="0.25">
      <c r="A54" s="22"/>
      <c r="B54" s="24"/>
      <c r="C54" s="22" t="s">
        <v>14</v>
      </c>
      <c r="D54" s="13" t="s">
        <v>15</v>
      </c>
      <c r="E54" s="11">
        <v>9998446.2599999998</v>
      </c>
      <c r="F54" s="27">
        <f>SUM(E54/E55)*100</f>
        <v>81.398793796499831</v>
      </c>
    </row>
    <row r="55" spans="1:6" x14ac:dyDescent="0.25">
      <c r="A55" s="22"/>
      <c r="B55" s="24"/>
      <c r="C55" s="22"/>
      <c r="D55" s="13" t="s">
        <v>16</v>
      </c>
      <c r="E55" s="11">
        <v>12283285.529999999</v>
      </c>
      <c r="F55" s="28"/>
    </row>
    <row r="56" spans="1:6" x14ac:dyDescent="0.25">
      <c r="A56" s="22">
        <v>4</v>
      </c>
      <c r="B56" s="24" t="s">
        <v>38</v>
      </c>
      <c r="C56" s="22" t="s">
        <v>5</v>
      </c>
      <c r="D56" s="13" t="s">
        <v>6</v>
      </c>
      <c r="E56" s="11">
        <v>1918800.31</v>
      </c>
      <c r="F56" s="23">
        <f xml:space="preserve"> ((E56-E57)/E56)*100</f>
        <v>10.626863511398955</v>
      </c>
    </row>
    <row r="57" spans="1:6" x14ac:dyDescent="0.25">
      <c r="A57" s="22"/>
      <c r="B57" s="24"/>
      <c r="C57" s="22"/>
      <c r="D57" s="13" t="s">
        <v>7</v>
      </c>
      <c r="E57" s="11">
        <v>1714892.02</v>
      </c>
      <c r="F57" s="23"/>
    </row>
    <row r="58" spans="1:6" x14ac:dyDescent="0.25">
      <c r="A58" s="22"/>
      <c r="B58" s="24"/>
      <c r="C58" s="22" t="s">
        <v>8</v>
      </c>
      <c r="D58" s="13" t="s">
        <v>9</v>
      </c>
      <c r="E58" s="9">
        <v>10</v>
      </c>
      <c r="F58" s="23">
        <f xml:space="preserve"> (E58/E59)*100</f>
        <v>9.9009900990099009</v>
      </c>
    </row>
    <row r="59" spans="1:6" x14ac:dyDescent="0.25">
      <c r="A59" s="22"/>
      <c r="B59" s="24"/>
      <c r="C59" s="22"/>
      <c r="D59" s="13" t="s">
        <v>10</v>
      </c>
      <c r="E59" s="9">
        <v>101</v>
      </c>
      <c r="F59" s="23"/>
    </row>
    <row r="60" spans="1:6" x14ac:dyDescent="0.25">
      <c r="A60" s="22"/>
      <c r="B60" s="24"/>
      <c r="C60" s="22" t="s">
        <v>11</v>
      </c>
      <c r="D60" s="13" t="s">
        <v>12</v>
      </c>
      <c r="E60" s="9">
        <v>34</v>
      </c>
      <c r="F60" s="23">
        <f>E60/E61</f>
        <v>3.0909090909090908</v>
      </c>
    </row>
    <row r="61" spans="1:6" x14ac:dyDescent="0.25">
      <c r="A61" s="22"/>
      <c r="B61" s="24"/>
      <c r="C61" s="22"/>
      <c r="D61" s="13" t="s">
        <v>10</v>
      </c>
      <c r="E61" s="9">
        <v>11</v>
      </c>
      <c r="F61" s="23"/>
    </row>
    <row r="62" spans="1:6" x14ac:dyDescent="0.25">
      <c r="A62" s="22"/>
      <c r="B62" s="24"/>
      <c r="C62" s="22" t="s">
        <v>13</v>
      </c>
      <c r="D62" s="13" t="s">
        <v>9</v>
      </c>
      <c r="E62" s="9">
        <v>1</v>
      </c>
      <c r="F62" s="23">
        <f xml:space="preserve"> (E62/E63)*100</f>
        <v>0.99009900990099009</v>
      </c>
    </row>
    <row r="63" spans="1:6" x14ac:dyDescent="0.25">
      <c r="A63" s="22"/>
      <c r="B63" s="24"/>
      <c r="C63" s="22"/>
      <c r="D63" s="13" t="s">
        <v>10</v>
      </c>
      <c r="E63" s="9">
        <v>101</v>
      </c>
      <c r="F63" s="23"/>
    </row>
    <row r="64" spans="1:6" x14ac:dyDescent="0.25">
      <c r="A64" s="22"/>
      <c r="B64" s="24"/>
      <c r="C64" s="22" t="s">
        <v>14</v>
      </c>
      <c r="D64" s="13" t="s">
        <v>15</v>
      </c>
      <c r="E64" s="11">
        <v>1531993.32</v>
      </c>
      <c r="F64" s="23">
        <f xml:space="preserve"> (E64/E65)*100</f>
        <v>33.313617326635793</v>
      </c>
    </row>
    <row r="65" spans="1:6" x14ac:dyDescent="0.25">
      <c r="A65" s="22"/>
      <c r="B65" s="24"/>
      <c r="C65" s="22"/>
      <c r="D65" s="13" t="s">
        <v>16</v>
      </c>
      <c r="E65" s="11">
        <v>4598700</v>
      </c>
      <c r="F65" s="23"/>
    </row>
    <row r="66" spans="1:6" x14ac:dyDescent="0.25">
      <c r="A66" s="22">
        <v>5</v>
      </c>
      <c r="B66" s="24" t="s">
        <v>40</v>
      </c>
      <c r="C66" s="22" t="s">
        <v>5</v>
      </c>
      <c r="D66" s="13" t="s">
        <v>6</v>
      </c>
      <c r="E66" s="11">
        <v>417313.28000000003</v>
      </c>
      <c r="F66" s="23">
        <f xml:space="preserve"> ((E66-E67)/E66)*100</f>
        <v>53.372420834534672</v>
      </c>
    </row>
    <row r="67" spans="1:6" x14ac:dyDescent="0.25">
      <c r="A67" s="22"/>
      <c r="B67" s="24"/>
      <c r="C67" s="22"/>
      <c r="D67" s="13" t="s">
        <v>7</v>
      </c>
      <c r="E67" s="11">
        <v>194583.08</v>
      </c>
      <c r="F67" s="23"/>
    </row>
    <row r="68" spans="1:6" x14ac:dyDescent="0.25">
      <c r="A68" s="22"/>
      <c r="B68" s="24"/>
      <c r="C68" s="22" t="s">
        <v>8</v>
      </c>
      <c r="D68" s="13" t="s">
        <v>9</v>
      </c>
      <c r="E68" s="9">
        <v>2</v>
      </c>
      <c r="F68" s="23">
        <f xml:space="preserve"> (E68/E69)*100</f>
        <v>2.666666666666667</v>
      </c>
    </row>
    <row r="69" spans="1:6" x14ac:dyDescent="0.25">
      <c r="A69" s="22"/>
      <c r="B69" s="24"/>
      <c r="C69" s="22"/>
      <c r="D69" s="13" t="s">
        <v>10</v>
      </c>
      <c r="E69" s="10">
        <v>75</v>
      </c>
      <c r="F69" s="23"/>
    </row>
    <row r="70" spans="1:6" x14ac:dyDescent="0.25">
      <c r="A70" s="22"/>
      <c r="B70" s="24"/>
      <c r="C70" s="22" t="s">
        <v>11</v>
      </c>
      <c r="D70" s="13" t="s">
        <v>12</v>
      </c>
      <c r="E70" s="9">
        <v>8</v>
      </c>
      <c r="F70" s="23">
        <f>E70/E71</f>
        <v>4</v>
      </c>
    </row>
    <row r="71" spans="1:6" x14ac:dyDescent="0.25">
      <c r="A71" s="22"/>
      <c r="B71" s="24"/>
      <c r="C71" s="22"/>
      <c r="D71" s="13" t="s">
        <v>10</v>
      </c>
      <c r="E71" s="9">
        <v>2</v>
      </c>
      <c r="F71" s="23"/>
    </row>
    <row r="72" spans="1:6" x14ac:dyDescent="0.25">
      <c r="A72" s="22"/>
      <c r="B72" s="24"/>
      <c r="C72" s="22" t="s">
        <v>13</v>
      </c>
      <c r="D72" s="13" t="s">
        <v>9</v>
      </c>
      <c r="E72" s="9">
        <v>3</v>
      </c>
      <c r="F72" s="23">
        <f xml:space="preserve"> (E72/E73)*100</f>
        <v>4</v>
      </c>
    </row>
    <row r="73" spans="1:6" x14ac:dyDescent="0.25">
      <c r="A73" s="22"/>
      <c r="B73" s="24"/>
      <c r="C73" s="22"/>
      <c r="D73" s="13" t="s">
        <v>10</v>
      </c>
      <c r="E73" s="10">
        <v>75</v>
      </c>
      <c r="F73" s="23"/>
    </row>
    <row r="74" spans="1:6" x14ac:dyDescent="0.25">
      <c r="A74" s="22"/>
      <c r="B74" s="24"/>
      <c r="C74" s="22" t="s">
        <v>14</v>
      </c>
      <c r="D74" s="13" t="s">
        <v>15</v>
      </c>
      <c r="E74" s="11">
        <v>286114.88</v>
      </c>
      <c r="F74" s="23">
        <f xml:space="preserve"> (E74/E75)*100</f>
        <v>68.625084586631402</v>
      </c>
    </row>
    <row r="75" spans="1:6" x14ac:dyDescent="0.25">
      <c r="A75" s="22"/>
      <c r="B75" s="24"/>
      <c r="C75" s="22"/>
      <c r="D75" s="13" t="s">
        <v>16</v>
      </c>
      <c r="E75" s="11">
        <v>416924.63</v>
      </c>
      <c r="F75" s="23"/>
    </row>
    <row r="76" spans="1:6" x14ac:dyDescent="0.25">
      <c r="A76" s="22">
        <v>6</v>
      </c>
      <c r="B76" s="24" t="s">
        <v>73</v>
      </c>
      <c r="C76" s="22" t="s">
        <v>5</v>
      </c>
      <c r="D76" s="13" t="s">
        <v>6</v>
      </c>
      <c r="E76" s="11">
        <v>1798566.47</v>
      </c>
      <c r="F76" s="36">
        <f xml:space="preserve"> ((E76-E77)/E76)*100</f>
        <v>13.171474279735682</v>
      </c>
    </row>
    <row r="77" spans="1:6" x14ac:dyDescent="0.25">
      <c r="A77" s="22"/>
      <c r="B77" s="24"/>
      <c r="C77" s="22"/>
      <c r="D77" s="13" t="s">
        <v>7</v>
      </c>
      <c r="E77" s="11">
        <v>1561668.75</v>
      </c>
      <c r="F77" s="36"/>
    </row>
    <row r="78" spans="1:6" x14ac:dyDescent="0.25">
      <c r="A78" s="22"/>
      <c r="B78" s="24"/>
      <c r="C78" s="22" t="s">
        <v>8</v>
      </c>
      <c r="D78" s="13" t="s">
        <v>9</v>
      </c>
      <c r="E78" s="9">
        <v>14</v>
      </c>
      <c r="F78" s="36">
        <f xml:space="preserve"> (E78/E79)*100</f>
        <v>14.285714285714285</v>
      </c>
    </row>
    <row r="79" spans="1:6" x14ac:dyDescent="0.25">
      <c r="A79" s="22"/>
      <c r="B79" s="24"/>
      <c r="C79" s="22"/>
      <c r="D79" s="13" t="s">
        <v>10</v>
      </c>
      <c r="E79" s="9">
        <v>98</v>
      </c>
      <c r="F79" s="36"/>
    </row>
    <row r="80" spans="1:6" x14ac:dyDescent="0.25">
      <c r="A80" s="22"/>
      <c r="B80" s="24"/>
      <c r="C80" s="22" t="s">
        <v>11</v>
      </c>
      <c r="D80" s="13" t="s">
        <v>12</v>
      </c>
      <c r="E80" s="9">
        <v>30</v>
      </c>
      <c r="F80" s="35">
        <f>E80/E81</f>
        <v>2</v>
      </c>
    </row>
    <row r="81" spans="1:6" x14ac:dyDescent="0.25">
      <c r="A81" s="22"/>
      <c r="B81" s="24"/>
      <c r="C81" s="22"/>
      <c r="D81" s="13" t="s">
        <v>10</v>
      </c>
      <c r="E81" s="9">
        <v>15</v>
      </c>
      <c r="F81" s="35"/>
    </row>
    <row r="82" spans="1:6" x14ac:dyDescent="0.25">
      <c r="A82" s="22"/>
      <c r="B82" s="24"/>
      <c r="C82" s="22" t="s">
        <v>13</v>
      </c>
      <c r="D82" s="13" t="s">
        <v>9</v>
      </c>
      <c r="E82" s="9">
        <v>0</v>
      </c>
      <c r="F82" s="35">
        <f xml:space="preserve"> (E82/E83)*100</f>
        <v>0</v>
      </c>
    </row>
    <row r="83" spans="1:6" x14ac:dyDescent="0.25">
      <c r="A83" s="22"/>
      <c r="B83" s="24"/>
      <c r="C83" s="22"/>
      <c r="D83" s="13" t="s">
        <v>10</v>
      </c>
      <c r="E83" s="9">
        <v>98</v>
      </c>
      <c r="F83" s="35"/>
    </row>
    <row r="84" spans="1:6" x14ac:dyDescent="0.25">
      <c r="A84" s="22"/>
      <c r="B84" s="24"/>
      <c r="C84" s="22" t="s">
        <v>14</v>
      </c>
      <c r="D84" s="13" t="s">
        <v>15</v>
      </c>
      <c r="E84" s="11">
        <v>270066.65000000002</v>
      </c>
      <c r="F84" s="36">
        <f xml:space="preserve"> (E84/E85)*100</f>
        <v>5.780210293794652</v>
      </c>
    </row>
    <row r="85" spans="1:6" x14ac:dyDescent="0.25">
      <c r="A85" s="22"/>
      <c r="B85" s="24"/>
      <c r="C85" s="22"/>
      <c r="D85" s="13" t="s">
        <v>16</v>
      </c>
      <c r="E85" s="11">
        <v>4672263.4000000004</v>
      </c>
      <c r="F85" s="36"/>
    </row>
    <row r="86" spans="1:6" x14ac:dyDescent="0.25">
      <c r="A86" s="22">
        <v>7</v>
      </c>
      <c r="B86" s="24" t="s">
        <v>41</v>
      </c>
      <c r="C86" s="22" t="s">
        <v>5</v>
      </c>
      <c r="D86" s="13" t="s">
        <v>6</v>
      </c>
      <c r="E86" s="11">
        <v>6522458.8799999999</v>
      </c>
      <c r="F86" s="23">
        <f xml:space="preserve"> ((E86-E87)/E86)*100</f>
        <v>9.728516831983459</v>
      </c>
    </row>
    <row r="87" spans="1:6" x14ac:dyDescent="0.25">
      <c r="A87" s="22"/>
      <c r="B87" s="24"/>
      <c r="C87" s="22"/>
      <c r="D87" s="13" t="s">
        <v>7</v>
      </c>
      <c r="E87" s="11">
        <v>5887920.3700000001</v>
      </c>
      <c r="F87" s="23"/>
    </row>
    <row r="88" spans="1:6" x14ac:dyDescent="0.25">
      <c r="A88" s="22"/>
      <c r="B88" s="24"/>
      <c r="C88" s="22" t="s">
        <v>8</v>
      </c>
      <c r="D88" s="13" t="s">
        <v>9</v>
      </c>
      <c r="E88" s="9">
        <v>31</v>
      </c>
      <c r="F88" s="23">
        <f xml:space="preserve"> (E88/E89)*100</f>
        <v>19.018404907975462</v>
      </c>
    </row>
    <row r="89" spans="1:6" x14ac:dyDescent="0.25">
      <c r="A89" s="22"/>
      <c r="B89" s="24"/>
      <c r="C89" s="22"/>
      <c r="D89" s="13" t="s">
        <v>10</v>
      </c>
      <c r="E89" s="9">
        <v>163</v>
      </c>
      <c r="F89" s="23"/>
    </row>
    <row r="90" spans="1:6" x14ac:dyDescent="0.25">
      <c r="A90" s="22"/>
      <c r="B90" s="24"/>
      <c r="C90" s="22" t="s">
        <v>11</v>
      </c>
      <c r="D90" s="13" t="s">
        <v>12</v>
      </c>
      <c r="E90" s="9">
        <v>76</v>
      </c>
      <c r="F90" s="23">
        <f>E90/E91</f>
        <v>2.4516129032258065</v>
      </c>
    </row>
    <row r="91" spans="1:6" x14ac:dyDescent="0.25">
      <c r="A91" s="22"/>
      <c r="B91" s="24"/>
      <c r="C91" s="22"/>
      <c r="D91" s="13" t="s">
        <v>10</v>
      </c>
      <c r="E91" s="9">
        <v>31</v>
      </c>
      <c r="F91" s="23"/>
    </row>
    <row r="92" spans="1:6" x14ac:dyDescent="0.25">
      <c r="A92" s="22"/>
      <c r="B92" s="24"/>
      <c r="C92" s="22" t="s">
        <v>13</v>
      </c>
      <c r="D92" s="13" t="s">
        <v>9</v>
      </c>
      <c r="E92" s="9">
        <v>2</v>
      </c>
      <c r="F92" s="23">
        <f xml:space="preserve"> (E92/E93)*100</f>
        <v>1.2269938650306749</v>
      </c>
    </row>
    <row r="93" spans="1:6" x14ac:dyDescent="0.25">
      <c r="A93" s="22"/>
      <c r="B93" s="24"/>
      <c r="C93" s="22"/>
      <c r="D93" s="13" t="s">
        <v>10</v>
      </c>
      <c r="E93" s="9">
        <v>163</v>
      </c>
      <c r="F93" s="23"/>
    </row>
    <row r="94" spans="1:6" x14ac:dyDescent="0.25">
      <c r="A94" s="22"/>
      <c r="B94" s="24"/>
      <c r="C94" s="22" t="s">
        <v>14</v>
      </c>
      <c r="D94" s="13" t="s">
        <v>15</v>
      </c>
      <c r="E94" s="11">
        <v>2529633.04</v>
      </c>
      <c r="F94" s="23">
        <f xml:space="preserve"> (E94/E95)*100</f>
        <v>22.893393980969481</v>
      </c>
    </row>
    <row r="95" spans="1:6" x14ac:dyDescent="0.25">
      <c r="A95" s="22"/>
      <c r="B95" s="24"/>
      <c r="C95" s="22"/>
      <c r="D95" s="13" t="s">
        <v>16</v>
      </c>
      <c r="E95" s="17">
        <v>11049620</v>
      </c>
      <c r="F95" s="23"/>
    </row>
    <row r="96" spans="1:6" x14ac:dyDescent="0.25">
      <c r="A96" s="22">
        <v>8</v>
      </c>
      <c r="B96" s="24" t="s">
        <v>42</v>
      </c>
      <c r="C96" s="22" t="s">
        <v>5</v>
      </c>
      <c r="D96" s="13" t="s">
        <v>6</v>
      </c>
      <c r="E96" s="11">
        <v>7130088.4000000004</v>
      </c>
      <c r="F96" s="23">
        <f xml:space="preserve"> ((E96-E97)/E96)*100</f>
        <v>6.6172169758792876</v>
      </c>
    </row>
    <row r="97" spans="1:6" x14ac:dyDescent="0.25">
      <c r="A97" s="22"/>
      <c r="B97" s="24"/>
      <c r="C97" s="22"/>
      <c r="D97" s="13" t="s">
        <v>7</v>
      </c>
      <c r="E97" s="11">
        <v>6658274.9800000004</v>
      </c>
      <c r="F97" s="23"/>
    </row>
    <row r="98" spans="1:6" x14ac:dyDescent="0.25">
      <c r="A98" s="22"/>
      <c r="B98" s="24"/>
      <c r="C98" s="22" t="s">
        <v>8</v>
      </c>
      <c r="D98" s="13" t="s">
        <v>9</v>
      </c>
      <c r="E98" s="9">
        <v>53</v>
      </c>
      <c r="F98" s="23">
        <f xml:space="preserve"> (E98/E99)*100</f>
        <v>41.732283464566926</v>
      </c>
    </row>
    <row r="99" spans="1:6" x14ac:dyDescent="0.25">
      <c r="A99" s="22"/>
      <c r="B99" s="24"/>
      <c r="C99" s="22"/>
      <c r="D99" s="13" t="s">
        <v>10</v>
      </c>
      <c r="E99" s="9">
        <v>127</v>
      </c>
      <c r="F99" s="23"/>
    </row>
    <row r="100" spans="1:6" x14ac:dyDescent="0.25">
      <c r="A100" s="22"/>
      <c r="B100" s="24"/>
      <c r="C100" s="22" t="s">
        <v>11</v>
      </c>
      <c r="D100" s="13" t="s">
        <v>12</v>
      </c>
      <c r="E100" s="9">
        <v>140</v>
      </c>
      <c r="F100" s="23">
        <f>E100/E101</f>
        <v>2.641509433962264</v>
      </c>
    </row>
    <row r="101" spans="1:6" x14ac:dyDescent="0.25">
      <c r="A101" s="22"/>
      <c r="B101" s="24"/>
      <c r="C101" s="22"/>
      <c r="D101" s="13" t="s">
        <v>10</v>
      </c>
      <c r="E101" s="9">
        <v>53</v>
      </c>
      <c r="F101" s="23"/>
    </row>
    <row r="102" spans="1:6" x14ac:dyDescent="0.25">
      <c r="A102" s="22"/>
      <c r="B102" s="24"/>
      <c r="C102" s="22" t="s">
        <v>13</v>
      </c>
      <c r="D102" s="13" t="s">
        <v>9</v>
      </c>
      <c r="E102" s="9">
        <v>1</v>
      </c>
      <c r="F102" s="23">
        <f xml:space="preserve"> (E102/E103)*100</f>
        <v>0.78740157480314954</v>
      </c>
    </row>
    <row r="103" spans="1:6" x14ac:dyDescent="0.25">
      <c r="A103" s="22"/>
      <c r="B103" s="24"/>
      <c r="C103" s="22"/>
      <c r="D103" s="13" t="s">
        <v>10</v>
      </c>
      <c r="E103" s="9">
        <v>127</v>
      </c>
      <c r="F103" s="23"/>
    </row>
    <row r="104" spans="1:6" x14ac:dyDescent="0.25">
      <c r="A104" s="22"/>
      <c r="B104" s="24"/>
      <c r="C104" s="22" t="s">
        <v>14</v>
      </c>
      <c r="D104" s="13" t="s">
        <v>15</v>
      </c>
      <c r="E104" s="11">
        <v>2027441.81</v>
      </c>
      <c r="F104" s="23">
        <f xml:space="preserve"> (E104/E105)*100</f>
        <v>76.63557001441788</v>
      </c>
    </row>
    <row r="105" spans="1:6" x14ac:dyDescent="0.25">
      <c r="A105" s="22"/>
      <c r="B105" s="24"/>
      <c r="C105" s="22"/>
      <c r="D105" s="13" t="s">
        <v>16</v>
      </c>
      <c r="E105" s="11">
        <v>2645562.38</v>
      </c>
      <c r="F105" s="23"/>
    </row>
    <row r="106" spans="1:6" x14ac:dyDescent="0.25">
      <c r="A106" s="22">
        <v>9</v>
      </c>
      <c r="B106" s="24" t="s">
        <v>59</v>
      </c>
      <c r="C106" s="22" t="s">
        <v>5</v>
      </c>
      <c r="D106" s="13" t="s">
        <v>6</v>
      </c>
      <c r="E106" s="11">
        <v>2501495.9900000002</v>
      </c>
      <c r="F106" s="23">
        <f xml:space="preserve"> ((E106-E107)/E106)*100</f>
        <v>1.2501363234246212</v>
      </c>
    </row>
    <row r="107" spans="1:6" x14ac:dyDescent="0.25">
      <c r="A107" s="22"/>
      <c r="B107" s="24"/>
      <c r="C107" s="22"/>
      <c r="D107" s="13" t="s">
        <v>7</v>
      </c>
      <c r="E107" s="11">
        <v>2470223.88</v>
      </c>
      <c r="F107" s="23"/>
    </row>
    <row r="108" spans="1:6" x14ac:dyDescent="0.25">
      <c r="A108" s="22"/>
      <c r="B108" s="24"/>
      <c r="C108" s="22" t="s">
        <v>8</v>
      </c>
      <c r="D108" s="13" t="s">
        <v>9</v>
      </c>
      <c r="E108" s="9">
        <v>9</v>
      </c>
      <c r="F108" s="23">
        <f xml:space="preserve"> (E108/E109)*100</f>
        <v>60</v>
      </c>
    </row>
    <row r="109" spans="1:6" x14ac:dyDescent="0.25">
      <c r="A109" s="22"/>
      <c r="B109" s="24"/>
      <c r="C109" s="22"/>
      <c r="D109" s="13" t="s">
        <v>10</v>
      </c>
      <c r="E109" s="9">
        <v>15</v>
      </c>
      <c r="F109" s="23"/>
    </row>
    <row r="110" spans="1:6" x14ac:dyDescent="0.25">
      <c r="A110" s="22"/>
      <c r="B110" s="24"/>
      <c r="C110" s="22" t="s">
        <v>11</v>
      </c>
      <c r="D110" s="13" t="s">
        <v>12</v>
      </c>
      <c r="E110" s="9">
        <v>16</v>
      </c>
      <c r="F110" s="23">
        <f>E110/E111</f>
        <v>2</v>
      </c>
    </row>
    <row r="111" spans="1:6" x14ac:dyDescent="0.25">
      <c r="A111" s="22"/>
      <c r="B111" s="24"/>
      <c r="C111" s="22"/>
      <c r="D111" s="13" t="s">
        <v>10</v>
      </c>
      <c r="E111" s="9">
        <v>8</v>
      </c>
      <c r="F111" s="23"/>
    </row>
    <row r="112" spans="1:6" x14ac:dyDescent="0.25">
      <c r="A112" s="22"/>
      <c r="B112" s="24"/>
      <c r="C112" s="22" t="s">
        <v>13</v>
      </c>
      <c r="D112" s="13" t="s">
        <v>9</v>
      </c>
      <c r="E112" s="9">
        <v>0</v>
      </c>
      <c r="F112" s="23">
        <f xml:space="preserve"> (E112/E113)*100</f>
        <v>0</v>
      </c>
    </row>
    <row r="113" spans="1:6" x14ac:dyDescent="0.25">
      <c r="A113" s="22"/>
      <c r="B113" s="24"/>
      <c r="C113" s="22"/>
      <c r="D113" s="13" t="s">
        <v>10</v>
      </c>
      <c r="E113" s="9">
        <v>14</v>
      </c>
      <c r="F113" s="23"/>
    </row>
    <row r="114" spans="1:6" x14ac:dyDescent="0.25">
      <c r="A114" s="22"/>
      <c r="B114" s="24"/>
      <c r="C114" s="22" t="s">
        <v>14</v>
      </c>
      <c r="D114" s="13" t="s">
        <v>15</v>
      </c>
      <c r="E114" s="11">
        <v>2063023.88</v>
      </c>
      <c r="F114" s="23">
        <f xml:space="preserve"> (E114/E115)*100</f>
        <v>44.209716828405135</v>
      </c>
    </row>
    <row r="115" spans="1:6" x14ac:dyDescent="0.25">
      <c r="A115" s="22"/>
      <c r="B115" s="24"/>
      <c r="C115" s="22"/>
      <c r="D115" s="13" t="s">
        <v>16</v>
      </c>
      <c r="E115" s="11">
        <v>4666448.9800000004</v>
      </c>
      <c r="F115" s="23"/>
    </row>
    <row r="116" spans="1:6" x14ac:dyDescent="0.25">
      <c r="A116" s="22">
        <v>10</v>
      </c>
      <c r="B116" s="25" t="s">
        <v>74</v>
      </c>
      <c r="C116" s="26" t="s">
        <v>5</v>
      </c>
      <c r="D116" s="15" t="s">
        <v>6</v>
      </c>
      <c r="E116" s="11">
        <v>8368341.6699999999</v>
      </c>
      <c r="F116" s="27">
        <f>((E116-E117)/E116)*100</f>
        <v>10.086937093236543</v>
      </c>
    </row>
    <row r="117" spans="1:6" x14ac:dyDescent="0.25">
      <c r="A117" s="22"/>
      <c r="B117" s="25"/>
      <c r="C117" s="26"/>
      <c r="D117" s="15" t="s">
        <v>7</v>
      </c>
      <c r="E117" s="11">
        <v>7524232.3099999996</v>
      </c>
      <c r="F117" s="27"/>
    </row>
    <row r="118" spans="1:6" x14ac:dyDescent="0.25">
      <c r="A118" s="22"/>
      <c r="B118" s="25"/>
      <c r="C118" s="26" t="s">
        <v>8</v>
      </c>
      <c r="D118" s="15" t="s">
        <v>9</v>
      </c>
      <c r="E118" s="9">
        <v>39</v>
      </c>
      <c r="F118" s="27">
        <f xml:space="preserve"> (E118/E119)*100</f>
        <v>4.9367088607594933</v>
      </c>
    </row>
    <row r="119" spans="1:6" x14ac:dyDescent="0.25">
      <c r="A119" s="22"/>
      <c r="B119" s="25"/>
      <c r="C119" s="26"/>
      <c r="D119" s="15" t="s">
        <v>10</v>
      </c>
      <c r="E119" s="9">
        <v>790</v>
      </c>
      <c r="F119" s="27"/>
    </row>
    <row r="120" spans="1:6" x14ac:dyDescent="0.25">
      <c r="A120" s="22"/>
      <c r="B120" s="25"/>
      <c r="C120" s="26" t="s">
        <v>11</v>
      </c>
      <c r="D120" s="15" t="s">
        <v>12</v>
      </c>
      <c r="E120" s="9">
        <v>82</v>
      </c>
      <c r="F120" s="27">
        <f>E120/E121</f>
        <v>2.1025641025641026</v>
      </c>
    </row>
    <row r="121" spans="1:6" x14ac:dyDescent="0.25">
      <c r="A121" s="22"/>
      <c r="B121" s="25"/>
      <c r="C121" s="26"/>
      <c r="D121" s="15" t="s">
        <v>10</v>
      </c>
      <c r="E121" s="9">
        <v>39</v>
      </c>
      <c r="F121" s="27"/>
    </row>
    <row r="122" spans="1:6" x14ac:dyDescent="0.25">
      <c r="A122" s="22"/>
      <c r="B122" s="25"/>
      <c r="C122" s="26" t="s">
        <v>13</v>
      </c>
      <c r="D122" s="15" t="s">
        <v>9</v>
      </c>
      <c r="E122" s="9">
        <v>0</v>
      </c>
      <c r="F122" s="27">
        <f xml:space="preserve"> (E122/E123)*100</f>
        <v>0</v>
      </c>
    </row>
    <row r="123" spans="1:6" x14ac:dyDescent="0.25">
      <c r="A123" s="22"/>
      <c r="B123" s="25"/>
      <c r="C123" s="26"/>
      <c r="D123" s="15" t="s">
        <v>10</v>
      </c>
      <c r="E123" s="9">
        <v>67</v>
      </c>
      <c r="F123" s="27"/>
    </row>
    <row r="124" spans="1:6" x14ac:dyDescent="0.25">
      <c r="A124" s="22"/>
      <c r="B124" s="25"/>
      <c r="C124" s="26" t="s">
        <v>14</v>
      </c>
      <c r="D124" s="15" t="s">
        <v>15</v>
      </c>
      <c r="E124" s="12">
        <v>27898350.25</v>
      </c>
      <c r="F124" s="27">
        <v>3.33</v>
      </c>
    </row>
    <row r="125" spans="1:6" x14ac:dyDescent="0.25">
      <c r="A125" s="22"/>
      <c r="B125" s="25"/>
      <c r="C125" s="26"/>
      <c r="D125" s="15" t="s">
        <v>16</v>
      </c>
      <c r="E125" s="11">
        <v>8368341.6699999999</v>
      </c>
      <c r="F125" s="27"/>
    </row>
    <row r="126" spans="1:6" x14ac:dyDescent="0.25">
      <c r="A126" s="22">
        <v>11</v>
      </c>
      <c r="B126" s="24" t="s">
        <v>75</v>
      </c>
      <c r="C126" s="22" t="s">
        <v>5</v>
      </c>
      <c r="D126" s="13" t="s">
        <v>6</v>
      </c>
      <c r="E126" s="11">
        <v>12821551.550000001</v>
      </c>
      <c r="F126" s="23">
        <f xml:space="preserve"> ((E126-E127)/E126)*100</f>
        <v>4.3818229627599266</v>
      </c>
    </row>
    <row r="127" spans="1:6" x14ac:dyDescent="0.25">
      <c r="A127" s="22"/>
      <c r="B127" s="37"/>
      <c r="C127" s="22"/>
      <c r="D127" s="13" t="s">
        <v>7</v>
      </c>
      <c r="E127" s="11">
        <v>12259733.859999999</v>
      </c>
      <c r="F127" s="23"/>
    </row>
    <row r="128" spans="1:6" x14ac:dyDescent="0.25">
      <c r="A128" s="22"/>
      <c r="B128" s="37"/>
      <c r="C128" s="22" t="s">
        <v>8</v>
      </c>
      <c r="D128" s="13" t="s">
        <v>9</v>
      </c>
      <c r="E128" s="9">
        <v>38</v>
      </c>
      <c r="F128" s="23">
        <f xml:space="preserve"> (E128/E129)*100</f>
        <v>35.849056603773583</v>
      </c>
    </row>
    <row r="129" spans="1:6" x14ac:dyDescent="0.25">
      <c r="A129" s="22"/>
      <c r="B129" s="37"/>
      <c r="C129" s="22"/>
      <c r="D129" s="13" t="s">
        <v>10</v>
      </c>
      <c r="E129" s="9">
        <v>106</v>
      </c>
      <c r="F129" s="23"/>
    </row>
    <row r="130" spans="1:6" x14ac:dyDescent="0.25">
      <c r="A130" s="22"/>
      <c r="B130" s="37"/>
      <c r="C130" s="22" t="s">
        <v>11</v>
      </c>
      <c r="D130" s="13" t="s">
        <v>12</v>
      </c>
      <c r="E130" s="9">
        <v>40</v>
      </c>
      <c r="F130" s="23">
        <f>E130/E131</f>
        <v>1</v>
      </c>
    </row>
    <row r="131" spans="1:6" x14ac:dyDescent="0.25">
      <c r="A131" s="22"/>
      <c r="B131" s="37"/>
      <c r="C131" s="22"/>
      <c r="D131" s="13" t="s">
        <v>10</v>
      </c>
      <c r="E131" s="9">
        <v>40</v>
      </c>
      <c r="F131" s="23"/>
    </row>
    <row r="132" spans="1:6" x14ac:dyDescent="0.25">
      <c r="A132" s="22"/>
      <c r="B132" s="37"/>
      <c r="C132" s="22" t="s">
        <v>13</v>
      </c>
      <c r="D132" s="13" t="s">
        <v>9</v>
      </c>
      <c r="E132" s="9">
        <v>0</v>
      </c>
      <c r="F132" s="23">
        <f xml:space="preserve"> (E132/E133)*100</f>
        <v>0</v>
      </c>
    </row>
    <row r="133" spans="1:6" x14ac:dyDescent="0.25">
      <c r="A133" s="22"/>
      <c r="B133" s="37"/>
      <c r="C133" s="22"/>
      <c r="D133" s="13" t="s">
        <v>10</v>
      </c>
      <c r="E133" s="9">
        <v>106</v>
      </c>
      <c r="F133" s="23"/>
    </row>
    <row r="134" spans="1:6" x14ac:dyDescent="0.25">
      <c r="A134" s="22"/>
      <c r="B134" s="37"/>
      <c r="C134" s="22" t="s">
        <v>14</v>
      </c>
      <c r="D134" s="13" t="s">
        <v>15</v>
      </c>
      <c r="E134" s="11">
        <v>6779968.4699999997</v>
      </c>
      <c r="F134" s="23">
        <f xml:space="preserve"> (E134/E135)*100</f>
        <v>21.669732136203805</v>
      </c>
    </row>
    <row r="135" spans="1:6" x14ac:dyDescent="0.25">
      <c r="A135" s="22"/>
      <c r="B135" s="37"/>
      <c r="C135" s="22"/>
      <c r="D135" s="13" t="s">
        <v>16</v>
      </c>
      <c r="E135" s="11">
        <v>31287735.48</v>
      </c>
      <c r="F135" s="23"/>
    </row>
    <row r="136" spans="1:6" x14ac:dyDescent="0.25">
      <c r="A136" s="22">
        <v>12</v>
      </c>
      <c r="B136" s="24" t="s">
        <v>76</v>
      </c>
      <c r="C136" s="22" t="s">
        <v>5</v>
      </c>
      <c r="D136" s="13" t="s">
        <v>6</v>
      </c>
      <c r="E136" s="11">
        <v>15628600</v>
      </c>
      <c r="F136" s="23">
        <f xml:space="preserve"> ((E136-E137)/E136)*100</f>
        <v>6.8035524615128669</v>
      </c>
    </row>
    <row r="137" spans="1:6" x14ac:dyDescent="0.25">
      <c r="A137" s="22"/>
      <c r="B137" s="24"/>
      <c r="C137" s="22"/>
      <c r="D137" s="13" t="s">
        <v>7</v>
      </c>
      <c r="E137" s="11">
        <v>14565300</v>
      </c>
      <c r="F137" s="23"/>
    </row>
    <row r="138" spans="1:6" x14ac:dyDescent="0.25">
      <c r="A138" s="22"/>
      <c r="B138" s="24"/>
      <c r="C138" s="22" t="s">
        <v>8</v>
      </c>
      <c r="D138" s="13" t="s">
        <v>9</v>
      </c>
      <c r="E138" s="9">
        <v>30</v>
      </c>
      <c r="F138" s="23">
        <f xml:space="preserve"> (E138/E139)*100</f>
        <v>30.303030303030305</v>
      </c>
    </row>
    <row r="139" spans="1:6" x14ac:dyDescent="0.25">
      <c r="A139" s="22"/>
      <c r="B139" s="24"/>
      <c r="C139" s="22"/>
      <c r="D139" s="13" t="s">
        <v>10</v>
      </c>
      <c r="E139" s="9">
        <v>99</v>
      </c>
      <c r="F139" s="23"/>
    </row>
    <row r="140" spans="1:6" x14ac:dyDescent="0.25">
      <c r="A140" s="22"/>
      <c r="B140" s="24"/>
      <c r="C140" s="22" t="s">
        <v>11</v>
      </c>
      <c r="D140" s="13" t="s">
        <v>12</v>
      </c>
      <c r="E140" s="9">
        <v>107</v>
      </c>
      <c r="F140" s="23">
        <f>E140/E141</f>
        <v>3.2424242424242422</v>
      </c>
    </row>
    <row r="141" spans="1:6" x14ac:dyDescent="0.25">
      <c r="A141" s="22"/>
      <c r="B141" s="24"/>
      <c r="C141" s="22"/>
      <c r="D141" s="13" t="s">
        <v>10</v>
      </c>
      <c r="E141" s="9">
        <v>33</v>
      </c>
      <c r="F141" s="23"/>
    </row>
    <row r="142" spans="1:6" x14ac:dyDescent="0.25">
      <c r="A142" s="22"/>
      <c r="B142" s="24"/>
      <c r="C142" s="22" t="s">
        <v>13</v>
      </c>
      <c r="D142" s="13" t="s">
        <v>9</v>
      </c>
      <c r="E142" s="9">
        <v>1</v>
      </c>
      <c r="F142" s="23">
        <v>1.02</v>
      </c>
    </row>
    <row r="143" spans="1:6" x14ac:dyDescent="0.25">
      <c r="A143" s="22"/>
      <c r="B143" s="24"/>
      <c r="C143" s="22"/>
      <c r="D143" s="13" t="s">
        <v>10</v>
      </c>
      <c r="E143" s="9">
        <v>98</v>
      </c>
      <c r="F143" s="23"/>
    </row>
    <row r="144" spans="1:6" x14ac:dyDescent="0.25">
      <c r="A144" s="22"/>
      <c r="B144" s="24"/>
      <c r="C144" s="22" t="s">
        <v>14</v>
      </c>
      <c r="D144" s="13" t="s">
        <v>15</v>
      </c>
      <c r="E144" s="11">
        <v>6040300</v>
      </c>
      <c r="F144" s="23">
        <f xml:space="preserve"> (E144/E145)*100</f>
        <v>31.235391457234464</v>
      </c>
    </row>
    <row r="145" spans="1:6" x14ac:dyDescent="0.25">
      <c r="A145" s="22"/>
      <c r="B145" s="24"/>
      <c r="C145" s="22"/>
      <c r="D145" s="13" t="s">
        <v>16</v>
      </c>
      <c r="E145" s="11">
        <v>19338000</v>
      </c>
      <c r="F145" s="23"/>
    </row>
    <row r="146" spans="1:6" x14ac:dyDescent="0.25">
      <c r="A146" s="22">
        <v>13</v>
      </c>
      <c r="B146" s="24" t="s">
        <v>43</v>
      </c>
      <c r="C146" s="22" t="s">
        <v>5</v>
      </c>
      <c r="D146" s="13" t="s">
        <v>6</v>
      </c>
      <c r="E146" s="11">
        <v>5233504.92</v>
      </c>
      <c r="F146" s="23">
        <f xml:space="preserve"> ((E146-E147)/E146)*100</f>
        <v>5.6456920269791269</v>
      </c>
    </row>
    <row r="147" spans="1:6" x14ac:dyDescent="0.25">
      <c r="A147" s="22"/>
      <c r="B147" s="24"/>
      <c r="C147" s="22"/>
      <c r="D147" s="13" t="s">
        <v>7</v>
      </c>
      <c r="E147" s="11">
        <v>4938037.3499999996</v>
      </c>
      <c r="F147" s="23"/>
    </row>
    <row r="148" spans="1:6" x14ac:dyDescent="0.25">
      <c r="A148" s="22"/>
      <c r="B148" s="24"/>
      <c r="C148" s="22" t="s">
        <v>8</v>
      </c>
      <c r="D148" s="13" t="s">
        <v>9</v>
      </c>
      <c r="E148" s="9">
        <v>20</v>
      </c>
      <c r="F148" s="23">
        <f xml:space="preserve"> (E148/E149)*100</f>
        <v>33.898305084745758</v>
      </c>
    </row>
    <row r="149" spans="1:6" x14ac:dyDescent="0.25">
      <c r="A149" s="22"/>
      <c r="B149" s="24"/>
      <c r="C149" s="22"/>
      <c r="D149" s="13" t="s">
        <v>10</v>
      </c>
      <c r="E149" s="9">
        <v>59</v>
      </c>
      <c r="F149" s="23"/>
    </row>
    <row r="150" spans="1:6" x14ac:dyDescent="0.25">
      <c r="A150" s="22"/>
      <c r="B150" s="24"/>
      <c r="C150" s="22" t="s">
        <v>11</v>
      </c>
      <c r="D150" s="13" t="s">
        <v>12</v>
      </c>
      <c r="E150" s="9">
        <v>38</v>
      </c>
      <c r="F150" s="23">
        <f>E150/E151</f>
        <v>1.9</v>
      </c>
    </row>
    <row r="151" spans="1:6" x14ac:dyDescent="0.25">
      <c r="A151" s="22"/>
      <c r="B151" s="24"/>
      <c r="C151" s="22"/>
      <c r="D151" s="13" t="s">
        <v>10</v>
      </c>
      <c r="E151" s="9">
        <v>20</v>
      </c>
      <c r="F151" s="23"/>
    </row>
    <row r="152" spans="1:6" x14ac:dyDescent="0.25">
      <c r="A152" s="22"/>
      <c r="B152" s="24"/>
      <c r="C152" s="22" t="s">
        <v>13</v>
      </c>
      <c r="D152" s="13" t="s">
        <v>9</v>
      </c>
      <c r="E152" s="9">
        <v>0</v>
      </c>
      <c r="F152" s="23">
        <f xml:space="preserve"> (E152/E153)*100</f>
        <v>0</v>
      </c>
    </row>
    <row r="153" spans="1:6" x14ac:dyDescent="0.25">
      <c r="A153" s="22"/>
      <c r="B153" s="24"/>
      <c r="C153" s="22"/>
      <c r="D153" s="13" t="s">
        <v>10</v>
      </c>
      <c r="E153" s="9">
        <v>20</v>
      </c>
      <c r="F153" s="23"/>
    </row>
    <row r="154" spans="1:6" x14ac:dyDescent="0.25">
      <c r="A154" s="22"/>
      <c r="B154" s="24"/>
      <c r="C154" s="22" t="s">
        <v>14</v>
      </c>
      <c r="D154" s="13" t="s">
        <v>15</v>
      </c>
      <c r="E154" s="11">
        <v>4380549.6900000004</v>
      </c>
      <c r="F154" s="23">
        <f xml:space="preserve"> (E154/E155)*100</f>
        <v>57.23627553672388</v>
      </c>
    </row>
    <row r="155" spans="1:6" x14ac:dyDescent="0.25">
      <c r="A155" s="22"/>
      <c r="B155" s="24"/>
      <c r="C155" s="22"/>
      <c r="D155" s="13" t="s">
        <v>16</v>
      </c>
      <c r="E155" s="11">
        <v>7653449.9299999997</v>
      </c>
      <c r="F155" s="23"/>
    </row>
    <row r="156" spans="1:6" x14ac:dyDescent="0.25">
      <c r="A156" s="22">
        <v>14</v>
      </c>
      <c r="B156" s="24" t="s">
        <v>44</v>
      </c>
      <c r="C156" s="22" t="s">
        <v>5</v>
      </c>
      <c r="D156" s="13" t="s">
        <v>6</v>
      </c>
      <c r="E156" s="11">
        <v>1413000</v>
      </c>
      <c r="F156" s="23">
        <f xml:space="preserve"> ((E156-E157)/E156)*100</f>
        <v>6.7799009200283091</v>
      </c>
    </row>
    <row r="157" spans="1:6" x14ac:dyDescent="0.25">
      <c r="A157" s="22"/>
      <c r="B157" s="24"/>
      <c r="C157" s="22"/>
      <c r="D157" s="13" t="s">
        <v>7</v>
      </c>
      <c r="E157" s="11">
        <v>1317200</v>
      </c>
      <c r="F157" s="23"/>
    </row>
    <row r="158" spans="1:6" x14ac:dyDescent="0.25">
      <c r="A158" s="22"/>
      <c r="B158" s="24"/>
      <c r="C158" s="22" t="s">
        <v>8</v>
      </c>
      <c r="D158" s="13" t="s">
        <v>9</v>
      </c>
      <c r="E158" s="9">
        <v>3</v>
      </c>
      <c r="F158" s="23">
        <f xml:space="preserve"> (E158/E159)*100</f>
        <v>2.3255813953488373</v>
      </c>
    </row>
    <row r="159" spans="1:6" x14ac:dyDescent="0.25">
      <c r="A159" s="22"/>
      <c r="B159" s="24"/>
      <c r="C159" s="22"/>
      <c r="D159" s="13" t="s">
        <v>10</v>
      </c>
      <c r="E159" s="9">
        <v>129</v>
      </c>
      <c r="F159" s="23"/>
    </row>
    <row r="160" spans="1:6" x14ac:dyDescent="0.25">
      <c r="A160" s="22"/>
      <c r="B160" s="24"/>
      <c r="C160" s="22" t="s">
        <v>11</v>
      </c>
      <c r="D160" s="13" t="s">
        <v>12</v>
      </c>
      <c r="E160" s="9">
        <v>11</v>
      </c>
      <c r="F160" s="23">
        <f>E160/E161</f>
        <v>3.6666666666666665</v>
      </c>
    </row>
    <row r="161" spans="1:6" x14ac:dyDescent="0.25">
      <c r="A161" s="22"/>
      <c r="B161" s="24"/>
      <c r="C161" s="22"/>
      <c r="D161" s="13" t="s">
        <v>10</v>
      </c>
      <c r="E161" s="9">
        <v>3</v>
      </c>
      <c r="F161" s="23"/>
    </row>
    <row r="162" spans="1:6" x14ac:dyDescent="0.25">
      <c r="A162" s="22"/>
      <c r="B162" s="24"/>
      <c r="C162" s="22" t="s">
        <v>13</v>
      </c>
      <c r="D162" s="13" t="s">
        <v>9</v>
      </c>
      <c r="E162" s="9">
        <v>0</v>
      </c>
      <c r="F162" s="23">
        <v>2.2200000000000002</v>
      </c>
    </row>
    <row r="163" spans="1:6" x14ac:dyDescent="0.25">
      <c r="A163" s="22"/>
      <c r="B163" s="24"/>
      <c r="C163" s="22"/>
      <c r="D163" s="13" t="s">
        <v>10</v>
      </c>
      <c r="E163" s="9">
        <v>129</v>
      </c>
      <c r="F163" s="23"/>
    </row>
    <row r="164" spans="1:6" x14ac:dyDescent="0.25">
      <c r="A164" s="22"/>
      <c r="B164" s="24"/>
      <c r="C164" s="22" t="s">
        <v>14</v>
      </c>
      <c r="D164" s="13" t="s">
        <v>15</v>
      </c>
      <c r="E164" s="11">
        <v>1413000</v>
      </c>
      <c r="F164" s="23">
        <f xml:space="preserve"> (E164/E165)*100</f>
        <v>100</v>
      </c>
    </row>
    <row r="165" spans="1:6" x14ac:dyDescent="0.25">
      <c r="A165" s="22"/>
      <c r="B165" s="24"/>
      <c r="C165" s="22"/>
      <c r="D165" s="13" t="s">
        <v>16</v>
      </c>
      <c r="E165" s="11">
        <v>1413000</v>
      </c>
      <c r="F165" s="23"/>
    </row>
    <row r="166" spans="1:6" x14ac:dyDescent="0.25">
      <c r="A166" s="22">
        <v>15</v>
      </c>
      <c r="B166" s="22" t="s">
        <v>45</v>
      </c>
      <c r="C166" s="22" t="s">
        <v>5</v>
      </c>
      <c r="D166" s="13" t="s">
        <v>6</v>
      </c>
      <c r="E166" s="11">
        <v>2895510.35</v>
      </c>
      <c r="F166" s="23">
        <f xml:space="preserve"> ((E166-E167)/E166)*100</f>
        <v>12.721699302508108</v>
      </c>
    </row>
    <row r="167" spans="1:6" x14ac:dyDescent="0.25">
      <c r="A167" s="22"/>
      <c r="B167" s="22"/>
      <c r="C167" s="22"/>
      <c r="D167" s="13" t="s">
        <v>7</v>
      </c>
      <c r="E167" s="11">
        <v>2527152.23</v>
      </c>
      <c r="F167" s="23"/>
    </row>
    <row r="168" spans="1:6" x14ac:dyDescent="0.25">
      <c r="A168" s="22"/>
      <c r="B168" s="22"/>
      <c r="C168" s="22" t="s">
        <v>8</v>
      </c>
      <c r="D168" s="13" t="s">
        <v>9</v>
      </c>
      <c r="E168" s="9">
        <v>8</v>
      </c>
      <c r="F168" s="23">
        <f xml:space="preserve"> (E168/E169)*100</f>
        <v>9.4117647058823533</v>
      </c>
    </row>
    <row r="169" spans="1:6" x14ac:dyDescent="0.25">
      <c r="A169" s="22"/>
      <c r="B169" s="22"/>
      <c r="C169" s="22"/>
      <c r="D169" s="13" t="s">
        <v>10</v>
      </c>
      <c r="E169" s="9">
        <v>85</v>
      </c>
      <c r="F169" s="23"/>
    </row>
    <row r="170" spans="1:6" x14ac:dyDescent="0.25">
      <c r="A170" s="22"/>
      <c r="B170" s="22"/>
      <c r="C170" s="22" t="s">
        <v>11</v>
      </c>
      <c r="D170" s="13" t="s">
        <v>12</v>
      </c>
      <c r="E170" s="9">
        <v>42</v>
      </c>
      <c r="F170" s="23">
        <f>E170/E171</f>
        <v>5.25</v>
      </c>
    </row>
    <row r="171" spans="1:6" x14ac:dyDescent="0.25">
      <c r="A171" s="22"/>
      <c r="B171" s="22"/>
      <c r="C171" s="22"/>
      <c r="D171" s="13" t="s">
        <v>10</v>
      </c>
      <c r="E171" s="9">
        <v>8</v>
      </c>
      <c r="F171" s="23"/>
    </row>
    <row r="172" spans="1:6" x14ac:dyDescent="0.25">
      <c r="A172" s="22"/>
      <c r="B172" s="22"/>
      <c r="C172" s="22" t="s">
        <v>13</v>
      </c>
      <c r="D172" s="13" t="s">
        <v>9</v>
      </c>
      <c r="E172" s="9">
        <v>0</v>
      </c>
      <c r="F172" s="23">
        <f xml:space="preserve"> (E172/E173)*100</f>
        <v>0</v>
      </c>
    </row>
    <row r="173" spans="1:6" x14ac:dyDescent="0.25">
      <c r="A173" s="22"/>
      <c r="B173" s="22"/>
      <c r="C173" s="22"/>
      <c r="D173" s="13" t="s">
        <v>10</v>
      </c>
      <c r="E173" s="9">
        <v>85</v>
      </c>
      <c r="F173" s="23"/>
    </row>
    <row r="174" spans="1:6" x14ac:dyDescent="0.25">
      <c r="A174" s="22"/>
      <c r="B174" s="22"/>
      <c r="C174" s="22" t="s">
        <v>14</v>
      </c>
      <c r="D174" s="13" t="s">
        <v>15</v>
      </c>
      <c r="E174" s="11">
        <v>428284.62</v>
      </c>
      <c r="F174" s="23">
        <f xml:space="preserve"> (E174/E175)*100</f>
        <v>22.380000066468323</v>
      </c>
    </row>
    <row r="175" spans="1:6" x14ac:dyDescent="0.25">
      <c r="A175" s="22"/>
      <c r="B175" s="22"/>
      <c r="C175" s="22"/>
      <c r="D175" s="13" t="s">
        <v>16</v>
      </c>
      <c r="E175" s="11">
        <v>1913693.56</v>
      </c>
      <c r="F175" s="23"/>
    </row>
    <row r="176" spans="1:6" ht="15.75" customHeight="1" x14ac:dyDescent="0.25">
      <c r="A176" s="22">
        <v>16</v>
      </c>
      <c r="B176" s="22" t="s">
        <v>61</v>
      </c>
      <c r="C176" s="22" t="s">
        <v>5</v>
      </c>
      <c r="D176" s="13" t="s">
        <v>6</v>
      </c>
      <c r="E176" s="11">
        <v>6859843.9500000002</v>
      </c>
      <c r="F176" s="23">
        <f xml:space="preserve"> ((E176-E177)/E176)*100</f>
        <v>16.344432733050731</v>
      </c>
    </row>
    <row r="177" spans="1:6" x14ac:dyDescent="0.25">
      <c r="A177" s="22"/>
      <c r="B177" s="22"/>
      <c r="C177" s="22"/>
      <c r="D177" s="13" t="s">
        <v>7</v>
      </c>
      <c r="E177" s="11">
        <v>5738641.3700000001</v>
      </c>
      <c r="F177" s="23"/>
    </row>
    <row r="178" spans="1:6" x14ac:dyDescent="0.25">
      <c r="A178" s="22"/>
      <c r="B178" s="22"/>
      <c r="C178" s="22" t="s">
        <v>8</v>
      </c>
      <c r="D178" s="13" t="s">
        <v>9</v>
      </c>
      <c r="E178" s="9">
        <v>54</v>
      </c>
      <c r="F178" s="23">
        <f xml:space="preserve"> (E178/E179)*100</f>
        <v>53.46534653465347</v>
      </c>
    </row>
    <row r="179" spans="1:6" x14ac:dyDescent="0.25">
      <c r="A179" s="22"/>
      <c r="B179" s="22"/>
      <c r="C179" s="22"/>
      <c r="D179" s="13" t="s">
        <v>10</v>
      </c>
      <c r="E179" s="9">
        <v>101</v>
      </c>
      <c r="F179" s="23"/>
    </row>
    <row r="180" spans="1:6" x14ac:dyDescent="0.25">
      <c r="A180" s="22"/>
      <c r="B180" s="22"/>
      <c r="C180" s="22" t="s">
        <v>11</v>
      </c>
      <c r="D180" s="13" t="s">
        <v>12</v>
      </c>
      <c r="E180" s="9">
        <v>142</v>
      </c>
      <c r="F180" s="23">
        <f>E180/E181</f>
        <v>2.5357142857142856</v>
      </c>
    </row>
    <row r="181" spans="1:6" x14ac:dyDescent="0.25">
      <c r="A181" s="22"/>
      <c r="B181" s="22"/>
      <c r="C181" s="22"/>
      <c r="D181" s="13" t="s">
        <v>10</v>
      </c>
      <c r="E181" s="9">
        <v>56</v>
      </c>
      <c r="F181" s="23"/>
    </row>
    <row r="182" spans="1:6" x14ac:dyDescent="0.25">
      <c r="A182" s="22"/>
      <c r="B182" s="22"/>
      <c r="C182" s="22" t="s">
        <v>13</v>
      </c>
      <c r="D182" s="13" t="s">
        <v>9</v>
      </c>
      <c r="E182" s="9">
        <v>1</v>
      </c>
      <c r="F182" s="23">
        <f xml:space="preserve"> (E182/E183)*100</f>
        <v>1.4925373134328357</v>
      </c>
    </row>
    <row r="183" spans="1:6" x14ac:dyDescent="0.25">
      <c r="A183" s="22"/>
      <c r="B183" s="22"/>
      <c r="C183" s="22"/>
      <c r="D183" s="13" t="s">
        <v>10</v>
      </c>
      <c r="E183" s="9">
        <v>67</v>
      </c>
      <c r="F183" s="23"/>
    </row>
    <row r="184" spans="1:6" x14ac:dyDescent="0.25">
      <c r="A184" s="22"/>
      <c r="B184" s="22"/>
      <c r="C184" s="22" t="s">
        <v>14</v>
      </c>
      <c r="D184" s="13" t="s">
        <v>15</v>
      </c>
      <c r="E184" s="11">
        <v>3144071.36</v>
      </c>
      <c r="F184" s="23">
        <f xml:space="preserve"> (E184/E185)*100</f>
        <v>87.617984803997544</v>
      </c>
    </row>
    <row r="185" spans="1:6" x14ac:dyDescent="0.25">
      <c r="A185" s="22"/>
      <c r="B185" s="22"/>
      <c r="C185" s="22"/>
      <c r="D185" s="13" t="s">
        <v>16</v>
      </c>
      <c r="E185" s="11">
        <v>3588385.84</v>
      </c>
      <c r="F185" s="23"/>
    </row>
    <row r="186" spans="1:6" x14ac:dyDescent="0.25">
      <c r="A186" s="22">
        <v>17</v>
      </c>
      <c r="B186" s="22" t="s">
        <v>46</v>
      </c>
      <c r="C186" s="22" t="s">
        <v>5</v>
      </c>
      <c r="D186" s="13" t="s">
        <v>6</v>
      </c>
      <c r="E186" s="11">
        <v>2127335.88</v>
      </c>
      <c r="F186" s="23">
        <f xml:space="preserve"> ((E186-E187)/E186)*100</f>
        <v>3.5349410832106041</v>
      </c>
    </row>
    <row r="187" spans="1:6" x14ac:dyDescent="0.25">
      <c r="A187" s="22"/>
      <c r="B187" s="22"/>
      <c r="C187" s="22"/>
      <c r="D187" s="13" t="s">
        <v>7</v>
      </c>
      <c r="E187" s="11">
        <v>2052135.81</v>
      </c>
      <c r="F187" s="23"/>
    </row>
    <row r="188" spans="1:6" x14ac:dyDescent="0.25">
      <c r="A188" s="22"/>
      <c r="B188" s="22"/>
      <c r="C188" s="22" t="s">
        <v>8</v>
      </c>
      <c r="D188" s="13" t="s">
        <v>9</v>
      </c>
      <c r="E188" s="9">
        <v>10</v>
      </c>
      <c r="F188" s="23">
        <f xml:space="preserve"> (E188/E189)*100</f>
        <v>76.923076923076934</v>
      </c>
    </row>
    <row r="189" spans="1:6" x14ac:dyDescent="0.25">
      <c r="A189" s="22"/>
      <c r="B189" s="22"/>
      <c r="C189" s="22"/>
      <c r="D189" s="13" t="s">
        <v>10</v>
      </c>
      <c r="E189" s="9">
        <v>13</v>
      </c>
      <c r="F189" s="23"/>
    </row>
    <row r="190" spans="1:6" x14ac:dyDescent="0.25">
      <c r="A190" s="22"/>
      <c r="B190" s="22"/>
      <c r="C190" s="22" t="s">
        <v>11</v>
      </c>
      <c r="D190" s="13" t="s">
        <v>12</v>
      </c>
      <c r="E190" s="9">
        <v>21</v>
      </c>
      <c r="F190" s="23">
        <f>E190/E191</f>
        <v>2.1</v>
      </c>
    </row>
    <row r="191" spans="1:6" x14ac:dyDescent="0.25">
      <c r="A191" s="22"/>
      <c r="B191" s="22"/>
      <c r="C191" s="22"/>
      <c r="D191" s="13" t="s">
        <v>10</v>
      </c>
      <c r="E191" s="9">
        <v>10</v>
      </c>
      <c r="F191" s="23"/>
    </row>
    <row r="192" spans="1:6" x14ac:dyDescent="0.25">
      <c r="A192" s="22"/>
      <c r="B192" s="22"/>
      <c r="C192" s="22" t="s">
        <v>13</v>
      </c>
      <c r="D192" s="13" t="s">
        <v>9</v>
      </c>
      <c r="E192" s="9">
        <v>0</v>
      </c>
      <c r="F192" s="23">
        <f xml:space="preserve"> (E192/E193)*100</f>
        <v>0</v>
      </c>
    </row>
    <row r="193" spans="1:6" x14ac:dyDescent="0.25">
      <c r="A193" s="22"/>
      <c r="B193" s="22"/>
      <c r="C193" s="22"/>
      <c r="D193" s="13" t="s">
        <v>10</v>
      </c>
      <c r="E193" s="9">
        <v>7</v>
      </c>
      <c r="F193" s="23"/>
    </row>
    <row r="194" spans="1:6" x14ac:dyDescent="0.25">
      <c r="A194" s="22"/>
      <c r="B194" s="22"/>
      <c r="C194" s="22" t="s">
        <v>14</v>
      </c>
      <c r="D194" s="13" t="s">
        <v>15</v>
      </c>
      <c r="E194" s="11">
        <v>1776155.89</v>
      </c>
      <c r="F194" s="23">
        <f xml:space="preserve"> (E194/E195)*100</f>
        <v>47.582758604061539</v>
      </c>
    </row>
    <row r="195" spans="1:6" x14ac:dyDescent="0.25">
      <c r="A195" s="22"/>
      <c r="B195" s="22"/>
      <c r="C195" s="22"/>
      <c r="D195" s="13" t="s">
        <v>16</v>
      </c>
      <c r="E195" s="11">
        <v>3732772</v>
      </c>
      <c r="F195" s="23"/>
    </row>
    <row r="196" spans="1:6" x14ac:dyDescent="0.25">
      <c r="A196" s="22">
        <v>18</v>
      </c>
      <c r="B196" s="22" t="s">
        <v>47</v>
      </c>
      <c r="C196" s="22" t="s">
        <v>5</v>
      </c>
      <c r="D196" s="13" t="s">
        <v>6</v>
      </c>
      <c r="E196" s="11">
        <v>9643683.3200000003</v>
      </c>
      <c r="F196" s="23">
        <f xml:space="preserve"> ((E196-E197)/E196)*100</f>
        <v>21.852837863614134</v>
      </c>
    </row>
    <row r="197" spans="1:6" x14ac:dyDescent="0.25">
      <c r="A197" s="22"/>
      <c r="B197" s="22"/>
      <c r="C197" s="22"/>
      <c r="D197" s="13" t="s">
        <v>7</v>
      </c>
      <c r="E197" s="11">
        <v>7536264.8399999999</v>
      </c>
      <c r="F197" s="23"/>
    </row>
    <row r="198" spans="1:6" x14ac:dyDescent="0.25">
      <c r="A198" s="22"/>
      <c r="B198" s="22"/>
      <c r="C198" s="22" t="s">
        <v>8</v>
      </c>
      <c r="D198" s="13" t="s">
        <v>9</v>
      </c>
      <c r="E198" s="9">
        <v>47</v>
      </c>
      <c r="F198" s="23">
        <f xml:space="preserve"> (E198/E199)*100</f>
        <v>23.857868020304569</v>
      </c>
    </row>
    <row r="199" spans="1:6" x14ac:dyDescent="0.25">
      <c r="A199" s="22"/>
      <c r="B199" s="22"/>
      <c r="C199" s="22"/>
      <c r="D199" s="13" t="s">
        <v>10</v>
      </c>
      <c r="E199" s="9">
        <v>197</v>
      </c>
      <c r="F199" s="23"/>
    </row>
    <row r="200" spans="1:6" x14ac:dyDescent="0.25">
      <c r="A200" s="22"/>
      <c r="B200" s="22"/>
      <c r="C200" s="22" t="s">
        <v>11</v>
      </c>
      <c r="D200" s="13" t="s">
        <v>12</v>
      </c>
      <c r="E200" s="9">
        <v>129</v>
      </c>
      <c r="F200" s="23">
        <f>E200/E201</f>
        <v>2.58</v>
      </c>
    </row>
    <row r="201" spans="1:6" x14ac:dyDescent="0.25">
      <c r="A201" s="22"/>
      <c r="B201" s="22"/>
      <c r="C201" s="22"/>
      <c r="D201" s="13" t="s">
        <v>10</v>
      </c>
      <c r="E201" s="9">
        <v>50</v>
      </c>
      <c r="F201" s="23"/>
    </row>
    <row r="202" spans="1:6" x14ac:dyDescent="0.25">
      <c r="A202" s="22"/>
      <c r="B202" s="22"/>
      <c r="C202" s="22" t="s">
        <v>13</v>
      </c>
      <c r="D202" s="13" t="s">
        <v>9</v>
      </c>
      <c r="E202" s="9">
        <v>0</v>
      </c>
      <c r="F202" s="23">
        <f xml:space="preserve"> (E202/E203)*100</f>
        <v>0</v>
      </c>
    </row>
    <row r="203" spans="1:6" x14ac:dyDescent="0.25">
      <c r="A203" s="22"/>
      <c r="B203" s="22"/>
      <c r="C203" s="22"/>
      <c r="D203" s="13" t="s">
        <v>10</v>
      </c>
      <c r="E203" s="9">
        <v>47</v>
      </c>
      <c r="F203" s="23"/>
    </row>
    <row r="204" spans="1:6" x14ac:dyDescent="0.25">
      <c r="A204" s="22"/>
      <c r="B204" s="22"/>
      <c r="C204" s="22" t="s">
        <v>14</v>
      </c>
      <c r="D204" s="13" t="s">
        <v>15</v>
      </c>
      <c r="E204" s="12">
        <v>5132909</v>
      </c>
      <c r="F204" s="23">
        <f xml:space="preserve"> (E204/E205)*100</f>
        <v>32.991998607536857</v>
      </c>
    </row>
    <row r="205" spans="1:6" x14ac:dyDescent="0.25">
      <c r="A205" s="22"/>
      <c r="B205" s="22"/>
      <c r="C205" s="22"/>
      <c r="D205" s="13" t="s">
        <v>16</v>
      </c>
      <c r="E205" s="12">
        <v>15558042</v>
      </c>
      <c r="F205" s="23"/>
    </row>
    <row r="206" spans="1:6" x14ac:dyDescent="0.25">
      <c r="A206" s="22">
        <v>19</v>
      </c>
      <c r="B206" s="22" t="s">
        <v>48</v>
      </c>
      <c r="C206" s="22" t="s">
        <v>5</v>
      </c>
      <c r="D206" s="13" t="s">
        <v>6</v>
      </c>
      <c r="E206" s="11">
        <v>5109288.68</v>
      </c>
      <c r="F206" s="23">
        <f xml:space="preserve"> ((E206-E207)/E206)*100</f>
        <v>5.4801990558106324</v>
      </c>
    </row>
    <row r="207" spans="1:6" x14ac:dyDescent="0.25">
      <c r="A207" s="22"/>
      <c r="B207" s="22"/>
      <c r="C207" s="22"/>
      <c r="D207" s="13" t="s">
        <v>7</v>
      </c>
      <c r="E207" s="11">
        <v>4829289.49</v>
      </c>
      <c r="F207" s="23"/>
    </row>
    <row r="208" spans="1:6" x14ac:dyDescent="0.25">
      <c r="A208" s="22"/>
      <c r="B208" s="22"/>
      <c r="C208" s="22" t="s">
        <v>8</v>
      </c>
      <c r="D208" s="13" t="s">
        <v>9</v>
      </c>
      <c r="E208" s="9">
        <v>29</v>
      </c>
      <c r="F208" s="23">
        <f xml:space="preserve"> (E208/E209)*100</f>
        <v>53.703703703703709</v>
      </c>
    </row>
    <row r="209" spans="1:6" x14ac:dyDescent="0.25">
      <c r="A209" s="22"/>
      <c r="B209" s="22"/>
      <c r="C209" s="22"/>
      <c r="D209" s="13" t="s">
        <v>10</v>
      </c>
      <c r="E209" s="9">
        <v>54</v>
      </c>
      <c r="F209" s="23"/>
    </row>
    <row r="210" spans="1:6" x14ac:dyDescent="0.25">
      <c r="A210" s="22"/>
      <c r="B210" s="22"/>
      <c r="C210" s="22" t="s">
        <v>11</v>
      </c>
      <c r="D210" s="13" t="s">
        <v>12</v>
      </c>
      <c r="E210" s="9">
        <v>39</v>
      </c>
      <c r="F210" s="23">
        <f>E210/E211</f>
        <v>0.9285714285714286</v>
      </c>
    </row>
    <row r="211" spans="1:6" x14ac:dyDescent="0.25">
      <c r="A211" s="22"/>
      <c r="B211" s="22"/>
      <c r="C211" s="22"/>
      <c r="D211" s="13" t="s">
        <v>10</v>
      </c>
      <c r="E211" s="9">
        <v>42</v>
      </c>
      <c r="F211" s="23"/>
    </row>
    <row r="212" spans="1:6" x14ac:dyDescent="0.25">
      <c r="A212" s="22"/>
      <c r="B212" s="22"/>
      <c r="C212" s="22" t="s">
        <v>13</v>
      </c>
      <c r="D212" s="13" t="s">
        <v>9</v>
      </c>
      <c r="E212" s="9">
        <v>0</v>
      </c>
      <c r="F212" s="23">
        <f xml:space="preserve"> (E212/E213)*100</f>
        <v>0</v>
      </c>
    </row>
    <row r="213" spans="1:6" x14ac:dyDescent="0.25">
      <c r="A213" s="22"/>
      <c r="B213" s="22"/>
      <c r="C213" s="22"/>
      <c r="D213" s="13" t="s">
        <v>10</v>
      </c>
      <c r="E213" s="9">
        <v>52</v>
      </c>
      <c r="F213" s="23"/>
    </row>
    <row r="214" spans="1:6" x14ac:dyDescent="0.25">
      <c r="A214" s="22"/>
      <c r="B214" s="22"/>
      <c r="C214" s="22" t="s">
        <v>14</v>
      </c>
      <c r="D214" s="13" t="s">
        <v>15</v>
      </c>
      <c r="E214" s="11">
        <v>3920484.87</v>
      </c>
      <c r="F214" s="23">
        <f xml:space="preserve"> (E214/E215)*100</f>
        <v>40.603175702362719</v>
      </c>
    </row>
    <row r="215" spans="1:6" x14ac:dyDescent="0.25">
      <c r="A215" s="22"/>
      <c r="B215" s="22"/>
      <c r="C215" s="22"/>
      <c r="D215" s="13" t="s">
        <v>16</v>
      </c>
      <c r="E215" s="11">
        <v>9655611.4199999999</v>
      </c>
      <c r="F215" s="23"/>
    </row>
    <row r="216" spans="1:6" x14ac:dyDescent="0.25">
      <c r="A216" s="22">
        <v>20</v>
      </c>
      <c r="B216" s="22" t="s">
        <v>77</v>
      </c>
      <c r="C216" s="22" t="s">
        <v>5</v>
      </c>
      <c r="D216" s="13" t="s">
        <v>6</v>
      </c>
      <c r="E216" s="11">
        <v>1358435.12</v>
      </c>
      <c r="F216" s="23">
        <f xml:space="preserve"> ((E216-E217)/E216)*100</f>
        <v>6.8895546516789192</v>
      </c>
    </row>
    <row r="217" spans="1:6" x14ac:dyDescent="0.25">
      <c r="A217" s="22"/>
      <c r="B217" s="22"/>
      <c r="C217" s="22"/>
      <c r="D217" s="13" t="s">
        <v>7</v>
      </c>
      <c r="E217" s="11">
        <v>1264844.99</v>
      </c>
      <c r="F217" s="23"/>
    </row>
    <row r="218" spans="1:6" x14ac:dyDescent="0.25">
      <c r="A218" s="22"/>
      <c r="B218" s="22"/>
      <c r="C218" s="22" t="s">
        <v>8</v>
      </c>
      <c r="D218" s="13" t="s">
        <v>9</v>
      </c>
      <c r="E218" s="9">
        <v>10</v>
      </c>
      <c r="F218" s="23">
        <f xml:space="preserve"> (E218/E219)*100</f>
        <v>34.482758620689658</v>
      </c>
    </row>
    <row r="219" spans="1:6" x14ac:dyDescent="0.25">
      <c r="A219" s="22"/>
      <c r="B219" s="22"/>
      <c r="C219" s="22"/>
      <c r="D219" s="13" t="s">
        <v>10</v>
      </c>
      <c r="E219" s="9">
        <v>29</v>
      </c>
      <c r="F219" s="23"/>
    </row>
    <row r="220" spans="1:6" x14ac:dyDescent="0.25">
      <c r="A220" s="22"/>
      <c r="B220" s="22"/>
      <c r="C220" s="22" t="s">
        <v>11</v>
      </c>
      <c r="D220" s="13" t="s">
        <v>12</v>
      </c>
      <c r="E220" s="9">
        <v>16</v>
      </c>
      <c r="F220" s="23">
        <f>E220/E221</f>
        <v>1.6</v>
      </c>
    </row>
    <row r="221" spans="1:6" x14ac:dyDescent="0.25">
      <c r="A221" s="22"/>
      <c r="B221" s="22"/>
      <c r="C221" s="22"/>
      <c r="D221" s="13" t="s">
        <v>10</v>
      </c>
      <c r="E221" s="9">
        <v>10</v>
      </c>
      <c r="F221" s="23"/>
    </row>
    <row r="222" spans="1:6" x14ac:dyDescent="0.25">
      <c r="A222" s="22"/>
      <c r="B222" s="22"/>
      <c r="C222" s="22" t="s">
        <v>13</v>
      </c>
      <c r="D222" s="13" t="s">
        <v>9</v>
      </c>
      <c r="E222" s="9">
        <v>0</v>
      </c>
      <c r="F222" s="23">
        <v>0</v>
      </c>
    </row>
    <row r="223" spans="1:6" x14ac:dyDescent="0.25">
      <c r="A223" s="22"/>
      <c r="B223" s="22"/>
      <c r="C223" s="22"/>
      <c r="D223" s="13" t="s">
        <v>10</v>
      </c>
      <c r="E223" s="9">
        <v>0</v>
      </c>
      <c r="F223" s="23"/>
    </row>
    <row r="224" spans="1:6" x14ac:dyDescent="0.25">
      <c r="A224" s="22"/>
      <c r="B224" s="22"/>
      <c r="C224" s="22" t="s">
        <v>14</v>
      </c>
      <c r="D224" s="13" t="s">
        <v>15</v>
      </c>
      <c r="E224" s="11">
        <v>1264844.99</v>
      </c>
      <c r="F224" s="23">
        <f xml:space="preserve"> (E224/E225)*100</f>
        <v>15.209718419059397</v>
      </c>
    </row>
    <row r="225" spans="1:6" x14ac:dyDescent="0.25">
      <c r="A225" s="22"/>
      <c r="B225" s="22"/>
      <c r="C225" s="22"/>
      <c r="D225" s="13" t="s">
        <v>16</v>
      </c>
      <c r="E225" s="11">
        <v>8316031.5999999996</v>
      </c>
      <c r="F225" s="23"/>
    </row>
    <row r="226" spans="1:6" x14ac:dyDescent="0.25">
      <c r="A226" s="22">
        <v>21</v>
      </c>
      <c r="B226" s="22" t="s">
        <v>64</v>
      </c>
      <c r="C226" s="22" t="s">
        <v>5</v>
      </c>
      <c r="D226" s="13" t="s">
        <v>6</v>
      </c>
      <c r="E226" s="11">
        <v>17992846</v>
      </c>
      <c r="F226" s="23">
        <f xml:space="preserve"> ((E226-E227)/E226)*100</f>
        <v>71.766645476763387</v>
      </c>
    </row>
    <row r="227" spans="1:6" x14ac:dyDescent="0.25">
      <c r="A227" s="22"/>
      <c r="B227" s="22"/>
      <c r="C227" s="22"/>
      <c r="D227" s="13" t="s">
        <v>7</v>
      </c>
      <c r="E227" s="11">
        <v>5079984</v>
      </c>
      <c r="F227" s="23"/>
    </row>
    <row r="228" spans="1:6" x14ac:dyDescent="0.25">
      <c r="A228" s="22"/>
      <c r="B228" s="22"/>
      <c r="C228" s="22" t="s">
        <v>8</v>
      </c>
      <c r="D228" s="13" t="s">
        <v>9</v>
      </c>
      <c r="E228" s="9">
        <v>68</v>
      </c>
      <c r="F228" s="23">
        <f xml:space="preserve"> (E228/E229)*100</f>
        <v>58.620689655172406</v>
      </c>
    </row>
    <row r="229" spans="1:6" x14ac:dyDescent="0.25">
      <c r="A229" s="22"/>
      <c r="B229" s="22"/>
      <c r="C229" s="22"/>
      <c r="D229" s="13" t="s">
        <v>10</v>
      </c>
      <c r="E229" s="9">
        <v>116</v>
      </c>
      <c r="F229" s="23"/>
    </row>
    <row r="230" spans="1:6" x14ac:dyDescent="0.25">
      <c r="A230" s="22"/>
      <c r="B230" s="22"/>
      <c r="C230" s="22" t="s">
        <v>11</v>
      </c>
      <c r="D230" s="13" t="s">
        <v>12</v>
      </c>
      <c r="E230" s="9">
        <v>113</v>
      </c>
      <c r="F230" s="23">
        <f>E230/E231</f>
        <v>1.661764705882353</v>
      </c>
    </row>
    <row r="231" spans="1:6" x14ac:dyDescent="0.25">
      <c r="A231" s="22"/>
      <c r="B231" s="22"/>
      <c r="C231" s="22"/>
      <c r="D231" s="13" t="s">
        <v>10</v>
      </c>
      <c r="E231" s="9">
        <v>68</v>
      </c>
      <c r="F231" s="23"/>
    </row>
    <row r="232" spans="1:6" x14ac:dyDescent="0.25">
      <c r="A232" s="22"/>
      <c r="B232" s="22"/>
      <c r="C232" s="22" t="s">
        <v>13</v>
      </c>
      <c r="D232" s="13" t="s">
        <v>9</v>
      </c>
      <c r="E232" s="9">
        <v>1</v>
      </c>
      <c r="F232" s="23">
        <f xml:space="preserve"> (E232/E233)*100</f>
        <v>0.86206896551724133</v>
      </c>
    </row>
    <row r="233" spans="1:6" x14ac:dyDescent="0.25">
      <c r="A233" s="22"/>
      <c r="B233" s="22"/>
      <c r="C233" s="22"/>
      <c r="D233" s="13" t="s">
        <v>10</v>
      </c>
      <c r="E233" s="9">
        <v>116</v>
      </c>
      <c r="F233" s="23"/>
    </row>
    <row r="234" spans="1:6" x14ac:dyDescent="0.25">
      <c r="A234" s="22"/>
      <c r="B234" s="22"/>
      <c r="C234" s="22" t="s">
        <v>14</v>
      </c>
      <c r="D234" s="13" t="s">
        <v>15</v>
      </c>
      <c r="E234" s="11">
        <v>52327.09</v>
      </c>
      <c r="F234" s="23">
        <f xml:space="preserve"> (E234/E235)*100</f>
        <v>0.46241390121943371</v>
      </c>
    </row>
    <row r="235" spans="1:6" x14ac:dyDescent="0.25">
      <c r="A235" s="22"/>
      <c r="B235" s="22"/>
      <c r="C235" s="22"/>
      <c r="D235" s="13" t="s">
        <v>16</v>
      </c>
      <c r="E235" s="11">
        <v>11316072</v>
      </c>
      <c r="F235" s="23"/>
    </row>
    <row r="236" spans="1:6" ht="15.75" customHeight="1" x14ac:dyDescent="0.25">
      <c r="A236" s="22">
        <v>22</v>
      </c>
      <c r="B236" s="22" t="s">
        <v>49</v>
      </c>
      <c r="C236" s="22" t="s">
        <v>5</v>
      </c>
      <c r="D236" s="13" t="s">
        <v>6</v>
      </c>
      <c r="E236" s="11">
        <v>1225505.48</v>
      </c>
      <c r="F236" s="23">
        <f xml:space="preserve"> ((E236-E237)/E236)*100</f>
        <v>1.9895463870141159</v>
      </c>
    </row>
    <row r="237" spans="1:6" x14ac:dyDescent="0.25">
      <c r="A237" s="22"/>
      <c r="B237" s="22"/>
      <c r="C237" s="22"/>
      <c r="D237" s="13" t="s">
        <v>7</v>
      </c>
      <c r="E237" s="11">
        <v>1201123.48</v>
      </c>
      <c r="F237" s="23"/>
    </row>
    <row r="238" spans="1:6" x14ac:dyDescent="0.25">
      <c r="A238" s="22"/>
      <c r="B238" s="22"/>
      <c r="C238" s="22" t="s">
        <v>8</v>
      </c>
      <c r="D238" s="13" t="s">
        <v>9</v>
      </c>
      <c r="E238" s="9">
        <v>3</v>
      </c>
      <c r="F238" s="23">
        <f xml:space="preserve"> (E238/E239)*100</f>
        <v>5</v>
      </c>
    </row>
    <row r="239" spans="1:6" x14ac:dyDescent="0.25">
      <c r="A239" s="22"/>
      <c r="B239" s="22"/>
      <c r="C239" s="22"/>
      <c r="D239" s="13" t="s">
        <v>10</v>
      </c>
      <c r="E239" s="9">
        <v>60</v>
      </c>
      <c r="F239" s="23"/>
    </row>
    <row r="240" spans="1:6" x14ac:dyDescent="0.25">
      <c r="A240" s="22"/>
      <c r="B240" s="22"/>
      <c r="C240" s="22" t="s">
        <v>11</v>
      </c>
      <c r="D240" s="13" t="s">
        <v>12</v>
      </c>
      <c r="E240" s="9">
        <v>6</v>
      </c>
      <c r="F240" s="23">
        <f>E240/E241</f>
        <v>2</v>
      </c>
    </row>
    <row r="241" spans="1:6" x14ac:dyDescent="0.25">
      <c r="A241" s="22"/>
      <c r="B241" s="22"/>
      <c r="C241" s="22"/>
      <c r="D241" s="13" t="s">
        <v>10</v>
      </c>
      <c r="E241" s="9">
        <v>3</v>
      </c>
      <c r="F241" s="23"/>
    </row>
    <row r="242" spans="1:6" x14ac:dyDescent="0.25">
      <c r="A242" s="22"/>
      <c r="B242" s="22"/>
      <c r="C242" s="22" t="s">
        <v>13</v>
      </c>
      <c r="D242" s="13" t="s">
        <v>9</v>
      </c>
      <c r="E242" s="9">
        <v>0</v>
      </c>
      <c r="F242" s="23">
        <f xml:space="preserve"> (E242/E243)*100</f>
        <v>0</v>
      </c>
    </row>
    <row r="243" spans="1:6" x14ac:dyDescent="0.25">
      <c r="A243" s="22"/>
      <c r="B243" s="22"/>
      <c r="C243" s="22"/>
      <c r="D243" s="13" t="s">
        <v>10</v>
      </c>
      <c r="E243" s="9">
        <v>3</v>
      </c>
      <c r="F243" s="23"/>
    </row>
    <row r="244" spans="1:6" x14ac:dyDescent="0.25">
      <c r="A244" s="22"/>
      <c r="B244" s="22"/>
      <c r="C244" s="22" t="s">
        <v>14</v>
      </c>
      <c r="D244" s="13" t="s">
        <v>15</v>
      </c>
      <c r="E244" s="11">
        <v>781123.48</v>
      </c>
      <c r="F244" s="23">
        <f xml:space="preserve"> (E244/E245)*100</f>
        <v>31.005925434908043</v>
      </c>
    </row>
    <row r="245" spans="1:6" x14ac:dyDescent="0.25">
      <c r="A245" s="22"/>
      <c r="B245" s="22"/>
      <c r="C245" s="22"/>
      <c r="D245" s="13" t="s">
        <v>16</v>
      </c>
      <c r="E245" s="11">
        <v>2519271.62</v>
      </c>
      <c r="F245" s="23"/>
    </row>
    <row r="246" spans="1:6" x14ac:dyDescent="0.25">
      <c r="A246" s="22">
        <v>23</v>
      </c>
      <c r="B246" s="22" t="s">
        <v>50</v>
      </c>
      <c r="C246" s="22" t="s">
        <v>5</v>
      </c>
      <c r="D246" s="13" t="s">
        <v>6</v>
      </c>
      <c r="E246" s="12">
        <v>5373540</v>
      </c>
      <c r="F246" s="23">
        <f xml:space="preserve"> ((E246-E247)/E246)*100</f>
        <v>8.1739412007726742</v>
      </c>
    </row>
    <row r="247" spans="1:6" x14ac:dyDescent="0.25">
      <c r="A247" s="22"/>
      <c r="B247" s="22"/>
      <c r="C247" s="22"/>
      <c r="D247" s="13" t="s">
        <v>7</v>
      </c>
      <c r="E247" s="12">
        <v>4934310</v>
      </c>
      <c r="F247" s="23"/>
    </row>
    <row r="248" spans="1:6" x14ac:dyDescent="0.25">
      <c r="A248" s="22"/>
      <c r="B248" s="22"/>
      <c r="C248" s="22" t="s">
        <v>8</v>
      </c>
      <c r="D248" s="13" t="s">
        <v>9</v>
      </c>
      <c r="E248" s="19">
        <v>19</v>
      </c>
      <c r="F248" s="23">
        <f xml:space="preserve"> (E248/E249)*100</f>
        <v>27.941176470588236</v>
      </c>
    </row>
    <row r="249" spans="1:6" x14ac:dyDescent="0.25">
      <c r="A249" s="22"/>
      <c r="B249" s="22"/>
      <c r="C249" s="22"/>
      <c r="D249" s="13" t="s">
        <v>10</v>
      </c>
      <c r="E249" s="19">
        <v>68</v>
      </c>
      <c r="F249" s="23"/>
    </row>
    <row r="250" spans="1:6" x14ac:dyDescent="0.25">
      <c r="A250" s="22"/>
      <c r="B250" s="22"/>
      <c r="C250" s="22" t="s">
        <v>11</v>
      </c>
      <c r="D250" s="13" t="s">
        <v>12</v>
      </c>
      <c r="E250" s="19">
        <v>43</v>
      </c>
      <c r="F250" s="23">
        <f>E250/E251</f>
        <v>2.15</v>
      </c>
    </row>
    <row r="251" spans="1:6" x14ac:dyDescent="0.25">
      <c r="A251" s="22"/>
      <c r="B251" s="22"/>
      <c r="C251" s="22"/>
      <c r="D251" s="13" t="s">
        <v>10</v>
      </c>
      <c r="E251" s="19">
        <v>20</v>
      </c>
      <c r="F251" s="23"/>
    </row>
    <row r="252" spans="1:6" x14ac:dyDescent="0.25">
      <c r="A252" s="22"/>
      <c r="B252" s="22"/>
      <c r="C252" s="22" t="s">
        <v>13</v>
      </c>
      <c r="D252" s="13" t="s">
        <v>9</v>
      </c>
      <c r="E252" s="19">
        <v>0</v>
      </c>
      <c r="F252" s="23">
        <f xml:space="preserve"> (E252/E253)*100</f>
        <v>0</v>
      </c>
    </row>
    <row r="253" spans="1:6" x14ac:dyDescent="0.25">
      <c r="A253" s="22"/>
      <c r="B253" s="22"/>
      <c r="C253" s="22"/>
      <c r="D253" s="13" t="s">
        <v>10</v>
      </c>
      <c r="E253" s="19">
        <v>59</v>
      </c>
      <c r="F253" s="23"/>
    </row>
    <row r="254" spans="1:6" x14ac:dyDescent="0.25">
      <c r="A254" s="22"/>
      <c r="B254" s="22"/>
      <c r="C254" s="22" t="s">
        <v>14</v>
      </c>
      <c r="D254" s="13" t="s">
        <v>15</v>
      </c>
      <c r="E254" s="12">
        <v>3621260</v>
      </c>
      <c r="F254" s="23">
        <f xml:space="preserve"> (E254/E255)*100</f>
        <v>44.42288135489261</v>
      </c>
    </row>
    <row r="255" spans="1:6" x14ac:dyDescent="0.25">
      <c r="A255" s="22"/>
      <c r="B255" s="22"/>
      <c r="C255" s="22"/>
      <c r="D255" s="13" t="s">
        <v>16</v>
      </c>
      <c r="E255" s="12">
        <v>8151790</v>
      </c>
      <c r="F255" s="23"/>
    </row>
    <row r="256" spans="1:6" x14ac:dyDescent="0.25">
      <c r="A256" s="22">
        <v>24</v>
      </c>
      <c r="B256" s="22" t="s">
        <v>66</v>
      </c>
      <c r="C256" s="22" t="s">
        <v>5</v>
      </c>
      <c r="D256" s="13" t="s">
        <v>6</v>
      </c>
      <c r="E256" s="11">
        <v>3021002.33</v>
      </c>
      <c r="F256" s="23">
        <f xml:space="preserve"> ((E256-E257)/E256)*100</f>
        <v>13.515217977339338</v>
      </c>
    </row>
    <row r="257" spans="1:6" x14ac:dyDescent="0.25">
      <c r="A257" s="22"/>
      <c r="B257" s="22"/>
      <c r="C257" s="22"/>
      <c r="D257" s="13" t="s">
        <v>7</v>
      </c>
      <c r="E257" s="11">
        <v>2612707.2799999998</v>
      </c>
      <c r="F257" s="23"/>
    </row>
    <row r="258" spans="1:6" x14ac:dyDescent="0.25">
      <c r="A258" s="22"/>
      <c r="B258" s="22"/>
      <c r="C258" s="22" t="s">
        <v>8</v>
      </c>
      <c r="D258" s="13" t="s">
        <v>9</v>
      </c>
      <c r="E258" s="9">
        <v>14</v>
      </c>
      <c r="F258" s="23">
        <f xml:space="preserve"> (E258/E259)*100</f>
        <v>73.68421052631578</v>
      </c>
    </row>
    <row r="259" spans="1:6" x14ac:dyDescent="0.25">
      <c r="A259" s="22"/>
      <c r="B259" s="22"/>
      <c r="C259" s="22"/>
      <c r="D259" s="13" t="s">
        <v>10</v>
      </c>
      <c r="E259" s="9">
        <v>19</v>
      </c>
      <c r="F259" s="23"/>
    </row>
    <row r="260" spans="1:6" x14ac:dyDescent="0.25">
      <c r="A260" s="22"/>
      <c r="B260" s="22"/>
      <c r="C260" s="22" t="s">
        <v>11</v>
      </c>
      <c r="D260" s="13" t="s">
        <v>12</v>
      </c>
      <c r="E260" s="9">
        <v>63</v>
      </c>
      <c r="F260" s="23">
        <f>E260/E261</f>
        <v>3.15</v>
      </c>
    </row>
    <row r="261" spans="1:6" x14ac:dyDescent="0.25">
      <c r="A261" s="22"/>
      <c r="B261" s="22"/>
      <c r="C261" s="22"/>
      <c r="D261" s="13" t="s">
        <v>10</v>
      </c>
      <c r="E261" s="9">
        <v>20</v>
      </c>
      <c r="F261" s="23"/>
    </row>
    <row r="262" spans="1:6" x14ac:dyDescent="0.25">
      <c r="A262" s="22"/>
      <c r="B262" s="22"/>
      <c r="C262" s="22" t="s">
        <v>13</v>
      </c>
      <c r="D262" s="13" t="s">
        <v>9</v>
      </c>
      <c r="E262" s="9">
        <v>0</v>
      </c>
      <c r="F262" s="23">
        <f xml:space="preserve"> (E262/E263)*100</f>
        <v>0</v>
      </c>
    </row>
    <row r="263" spans="1:6" x14ac:dyDescent="0.25">
      <c r="A263" s="22"/>
      <c r="B263" s="22"/>
      <c r="C263" s="22"/>
      <c r="D263" s="13" t="s">
        <v>10</v>
      </c>
      <c r="E263" s="9">
        <v>19</v>
      </c>
      <c r="F263" s="23"/>
    </row>
    <row r="264" spans="1:6" x14ac:dyDescent="0.25">
      <c r="A264" s="22"/>
      <c r="B264" s="22"/>
      <c r="C264" s="22" t="s">
        <v>14</v>
      </c>
      <c r="D264" s="13" t="s">
        <v>15</v>
      </c>
      <c r="E264" s="11">
        <v>1051513.1499999999</v>
      </c>
      <c r="F264" s="23">
        <f xml:space="preserve"> (E264/E265)*100</f>
        <v>53.172147704300876</v>
      </c>
    </row>
    <row r="265" spans="1:6" x14ac:dyDescent="0.25">
      <c r="A265" s="22"/>
      <c r="B265" s="22"/>
      <c r="C265" s="22"/>
      <c r="D265" s="13" t="s">
        <v>16</v>
      </c>
      <c r="E265" s="11">
        <v>1977563.81</v>
      </c>
      <c r="F265" s="23"/>
    </row>
    <row r="266" spans="1:6" ht="15.75" customHeight="1" x14ac:dyDescent="0.25">
      <c r="A266" s="22">
        <v>25</v>
      </c>
      <c r="B266" s="22" t="s">
        <v>51</v>
      </c>
      <c r="C266" s="22" t="s">
        <v>5</v>
      </c>
      <c r="D266" s="13" t="s">
        <v>6</v>
      </c>
      <c r="E266" s="12">
        <v>6494640</v>
      </c>
      <c r="F266" s="23">
        <f xml:space="preserve"> ((E266-E267)/E266)*100</f>
        <v>4.0728970350935541</v>
      </c>
    </row>
    <row r="267" spans="1:6" x14ac:dyDescent="0.25">
      <c r="A267" s="22"/>
      <c r="B267" s="22"/>
      <c r="C267" s="22"/>
      <c r="D267" s="13" t="s">
        <v>7</v>
      </c>
      <c r="E267" s="12">
        <v>6230120</v>
      </c>
      <c r="F267" s="23"/>
    </row>
    <row r="268" spans="1:6" x14ac:dyDescent="0.25">
      <c r="A268" s="22"/>
      <c r="B268" s="22"/>
      <c r="C268" s="22" t="s">
        <v>8</v>
      </c>
      <c r="D268" s="13" t="s">
        <v>9</v>
      </c>
      <c r="E268" s="9">
        <v>22</v>
      </c>
      <c r="F268" s="23">
        <f xml:space="preserve"> (E268/E269)*100</f>
        <v>15.384615384615385</v>
      </c>
    </row>
    <row r="269" spans="1:6" x14ac:dyDescent="0.25">
      <c r="A269" s="22"/>
      <c r="B269" s="22"/>
      <c r="C269" s="22"/>
      <c r="D269" s="13" t="s">
        <v>10</v>
      </c>
      <c r="E269" s="9">
        <v>143</v>
      </c>
      <c r="F269" s="23"/>
    </row>
    <row r="270" spans="1:6" x14ac:dyDescent="0.25">
      <c r="A270" s="22"/>
      <c r="B270" s="22"/>
      <c r="C270" s="22" t="s">
        <v>11</v>
      </c>
      <c r="D270" s="13" t="s">
        <v>12</v>
      </c>
      <c r="E270" s="9">
        <v>56</v>
      </c>
      <c r="F270" s="23">
        <f>E270/E271</f>
        <v>2.5454545454545454</v>
      </c>
    </row>
    <row r="271" spans="1:6" x14ac:dyDescent="0.25">
      <c r="A271" s="22"/>
      <c r="B271" s="22"/>
      <c r="C271" s="22"/>
      <c r="D271" s="13" t="s">
        <v>10</v>
      </c>
      <c r="E271" s="9">
        <v>22</v>
      </c>
      <c r="F271" s="23"/>
    </row>
    <row r="272" spans="1:6" x14ac:dyDescent="0.25">
      <c r="A272" s="22"/>
      <c r="B272" s="22"/>
      <c r="C272" s="22" t="s">
        <v>13</v>
      </c>
      <c r="D272" s="13" t="s">
        <v>9</v>
      </c>
      <c r="E272" s="9">
        <v>0</v>
      </c>
      <c r="F272" s="23">
        <f xml:space="preserve"> (E272/E273)*100</f>
        <v>0</v>
      </c>
    </row>
    <row r="273" spans="1:6" x14ac:dyDescent="0.25">
      <c r="A273" s="22"/>
      <c r="B273" s="22"/>
      <c r="C273" s="22"/>
      <c r="D273" s="13" t="s">
        <v>10</v>
      </c>
      <c r="E273" s="9">
        <v>143</v>
      </c>
      <c r="F273" s="23"/>
    </row>
    <row r="274" spans="1:6" x14ac:dyDescent="0.25">
      <c r="A274" s="22"/>
      <c r="B274" s="22"/>
      <c r="C274" s="22" t="s">
        <v>14</v>
      </c>
      <c r="D274" s="13" t="s">
        <v>15</v>
      </c>
      <c r="E274" s="12">
        <v>2099670</v>
      </c>
      <c r="F274" s="23">
        <f xml:space="preserve"> (E274/E275)*100</f>
        <v>34.623394912199409</v>
      </c>
    </row>
    <row r="275" spans="1:6" x14ac:dyDescent="0.25">
      <c r="A275" s="22"/>
      <c r="B275" s="22"/>
      <c r="C275" s="22"/>
      <c r="D275" s="13" t="s">
        <v>16</v>
      </c>
      <c r="E275" s="12">
        <v>6064310</v>
      </c>
      <c r="F275" s="23"/>
    </row>
    <row r="276" spans="1:6" x14ac:dyDescent="0.25">
      <c r="A276" s="22">
        <v>26</v>
      </c>
      <c r="B276" s="22" t="s">
        <v>52</v>
      </c>
      <c r="C276" s="22" t="s">
        <v>5</v>
      </c>
      <c r="D276" s="13" t="s">
        <v>6</v>
      </c>
      <c r="E276" s="11">
        <v>1572376.31</v>
      </c>
      <c r="F276" s="23">
        <f xml:space="preserve"> ((E276-E277)/E276)*100</f>
        <v>6.4342129397764865</v>
      </c>
    </row>
    <row r="277" spans="1:6" x14ac:dyDescent="0.25">
      <c r="A277" s="22"/>
      <c r="B277" s="22"/>
      <c r="C277" s="22"/>
      <c r="D277" s="13" t="s">
        <v>7</v>
      </c>
      <c r="E277" s="11">
        <v>1471206.27</v>
      </c>
      <c r="F277" s="23"/>
    </row>
    <row r="278" spans="1:6" x14ac:dyDescent="0.25">
      <c r="A278" s="22"/>
      <c r="B278" s="22"/>
      <c r="C278" s="22" t="s">
        <v>8</v>
      </c>
      <c r="D278" s="13" t="s">
        <v>9</v>
      </c>
      <c r="E278" s="9">
        <v>9</v>
      </c>
      <c r="F278" s="23">
        <f xml:space="preserve"> (E278/E279)*100</f>
        <v>47.368421052631575</v>
      </c>
    </row>
    <row r="279" spans="1:6" x14ac:dyDescent="0.25">
      <c r="A279" s="22"/>
      <c r="B279" s="22"/>
      <c r="C279" s="22"/>
      <c r="D279" s="13" t="s">
        <v>10</v>
      </c>
      <c r="E279" s="9">
        <v>19</v>
      </c>
      <c r="F279" s="23"/>
    </row>
    <row r="280" spans="1:6" x14ac:dyDescent="0.25">
      <c r="A280" s="22"/>
      <c r="B280" s="22"/>
      <c r="C280" s="22" t="s">
        <v>11</v>
      </c>
      <c r="D280" s="13" t="s">
        <v>12</v>
      </c>
      <c r="E280" s="9">
        <v>26</v>
      </c>
      <c r="F280" s="23">
        <f>E280/E281</f>
        <v>2.8888888888888888</v>
      </c>
    </row>
    <row r="281" spans="1:6" x14ac:dyDescent="0.25">
      <c r="A281" s="22"/>
      <c r="B281" s="22"/>
      <c r="C281" s="22"/>
      <c r="D281" s="13" t="s">
        <v>10</v>
      </c>
      <c r="E281" s="9">
        <v>9</v>
      </c>
      <c r="F281" s="23"/>
    </row>
    <row r="282" spans="1:6" x14ac:dyDescent="0.25">
      <c r="A282" s="22"/>
      <c r="B282" s="22"/>
      <c r="C282" s="22" t="s">
        <v>13</v>
      </c>
      <c r="D282" s="13" t="s">
        <v>9</v>
      </c>
      <c r="E282" s="9">
        <v>0</v>
      </c>
      <c r="F282" s="23">
        <f xml:space="preserve"> (E282/E283)*100</f>
        <v>0</v>
      </c>
    </row>
    <row r="283" spans="1:6" x14ac:dyDescent="0.25">
      <c r="A283" s="22"/>
      <c r="B283" s="22"/>
      <c r="C283" s="22"/>
      <c r="D283" s="13" t="s">
        <v>10</v>
      </c>
      <c r="E283" s="9">
        <v>9</v>
      </c>
      <c r="F283" s="23"/>
    </row>
    <row r="284" spans="1:6" x14ac:dyDescent="0.25">
      <c r="A284" s="22"/>
      <c r="B284" s="22"/>
      <c r="C284" s="22" t="s">
        <v>14</v>
      </c>
      <c r="D284" s="13" t="s">
        <v>15</v>
      </c>
      <c r="E284" s="11">
        <v>2068751.3600000001</v>
      </c>
      <c r="F284" s="23">
        <f xml:space="preserve"> (E284/E285)*100</f>
        <v>35.246700451841363</v>
      </c>
    </row>
    <row r="285" spans="1:6" x14ac:dyDescent="0.25">
      <c r="A285" s="22"/>
      <c r="B285" s="22"/>
      <c r="C285" s="22"/>
      <c r="D285" s="13" t="s">
        <v>16</v>
      </c>
      <c r="E285" s="11">
        <v>5869347.5800000001</v>
      </c>
      <c r="F285" s="23"/>
    </row>
    <row r="286" spans="1:6" x14ac:dyDescent="0.25">
      <c r="A286" s="22">
        <v>27</v>
      </c>
      <c r="B286" s="22" t="s">
        <v>65</v>
      </c>
      <c r="C286" s="22" t="s">
        <v>5</v>
      </c>
      <c r="D286" s="13" t="s">
        <v>6</v>
      </c>
      <c r="E286" s="11">
        <v>8891651.7200000007</v>
      </c>
      <c r="F286" s="23">
        <f xml:space="preserve"> ((E286-E287)/E286)*100</f>
        <v>9.7042937259812848E-2</v>
      </c>
    </row>
    <row r="287" spans="1:6" x14ac:dyDescent="0.25">
      <c r="A287" s="22"/>
      <c r="B287" s="22"/>
      <c r="C287" s="22"/>
      <c r="D287" s="13" t="s">
        <v>7</v>
      </c>
      <c r="E287" s="11">
        <v>8883023</v>
      </c>
      <c r="F287" s="23"/>
    </row>
    <row r="288" spans="1:6" x14ac:dyDescent="0.25">
      <c r="A288" s="22"/>
      <c r="B288" s="22"/>
      <c r="C288" s="22" t="s">
        <v>8</v>
      </c>
      <c r="D288" s="13" t="s">
        <v>9</v>
      </c>
      <c r="E288" s="9">
        <v>14</v>
      </c>
      <c r="F288" s="23">
        <f xml:space="preserve"> (E288/E289)*100</f>
        <v>100</v>
      </c>
    </row>
    <row r="289" spans="1:6" x14ac:dyDescent="0.25">
      <c r="A289" s="22"/>
      <c r="B289" s="22"/>
      <c r="C289" s="22"/>
      <c r="D289" s="13" t="s">
        <v>10</v>
      </c>
      <c r="E289" s="9">
        <v>14</v>
      </c>
      <c r="F289" s="23"/>
    </row>
    <row r="290" spans="1:6" x14ac:dyDescent="0.25">
      <c r="A290" s="22"/>
      <c r="B290" s="22"/>
      <c r="C290" s="22" t="s">
        <v>11</v>
      </c>
      <c r="D290" s="13" t="s">
        <v>12</v>
      </c>
      <c r="E290" s="9">
        <v>26</v>
      </c>
      <c r="F290" s="23">
        <f>E290/E291</f>
        <v>1.8571428571428572</v>
      </c>
    </row>
    <row r="291" spans="1:6" x14ac:dyDescent="0.25">
      <c r="A291" s="22"/>
      <c r="B291" s="22"/>
      <c r="C291" s="22"/>
      <c r="D291" s="13" t="s">
        <v>10</v>
      </c>
      <c r="E291" s="9">
        <v>14</v>
      </c>
      <c r="F291" s="23"/>
    </row>
    <row r="292" spans="1:6" x14ac:dyDescent="0.25">
      <c r="A292" s="22"/>
      <c r="B292" s="22"/>
      <c r="C292" s="22" t="s">
        <v>13</v>
      </c>
      <c r="D292" s="13" t="s">
        <v>9</v>
      </c>
      <c r="E292" s="9">
        <v>0</v>
      </c>
      <c r="F292" s="23">
        <f xml:space="preserve"> (E292/E293)*100</f>
        <v>0</v>
      </c>
    </row>
    <row r="293" spans="1:6" x14ac:dyDescent="0.25">
      <c r="A293" s="22"/>
      <c r="B293" s="22"/>
      <c r="C293" s="22"/>
      <c r="D293" s="13" t="s">
        <v>10</v>
      </c>
      <c r="E293" s="9">
        <v>14</v>
      </c>
      <c r="F293" s="23"/>
    </row>
    <row r="294" spans="1:6" x14ac:dyDescent="0.25">
      <c r="A294" s="22"/>
      <c r="B294" s="22"/>
      <c r="C294" s="22" t="s">
        <v>14</v>
      </c>
      <c r="D294" s="13" t="s">
        <v>15</v>
      </c>
      <c r="E294" s="11">
        <v>3715928.14</v>
      </c>
      <c r="F294" s="23">
        <f xml:space="preserve"> (E294/E295)*100</f>
        <v>32.934673791497318</v>
      </c>
    </row>
    <row r="295" spans="1:6" x14ac:dyDescent="0.25">
      <c r="A295" s="22"/>
      <c r="B295" s="22"/>
      <c r="C295" s="22"/>
      <c r="D295" s="13" t="s">
        <v>16</v>
      </c>
      <c r="E295" s="11">
        <v>11282723.380000001</v>
      </c>
      <c r="F295" s="23"/>
    </row>
    <row r="296" spans="1:6" x14ac:dyDescent="0.25">
      <c r="A296" s="22">
        <v>28</v>
      </c>
      <c r="B296" s="22" t="s">
        <v>54</v>
      </c>
      <c r="C296" s="22" t="s">
        <v>5</v>
      </c>
      <c r="D296" s="13" t="s">
        <v>6</v>
      </c>
      <c r="E296" s="11">
        <v>3186443.07</v>
      </c>
      <c r="F296" s="23">
        <f xml:space="preserve"> ((E296-E297)/E296)*100</f>
        <v>4.8117533133896471</v>
      </c>
    </row>
    <row r="297" spans="1:6" x14ac:dyDescent="0.25">
      <c r="A297" s="22"/>
      <c r="B297" s="22"/>
      <c r="C297" s="22"/>
      <c r="D297" s="13" t="s">
        <v>7</v>
      </c>
      <c r="E297" s="11">
        <v>3033119.29</v>
      </c>
      <c r="F297" s="23"/>
    </row>
    <row r="298" spans="1:6" x14ac:dyDescent="0.25">
      <c r="A298" s="22"/>
      <c r="B298" s="22"/>
      <c r="C298" s="22" t="s">
        <v>8</v>
      </c>
      <c r="D298" s="13" t="s">
        <v>9</v>
      </c>
      <c r="E298" s="9">
        <v>14</v>
      </c>
      <c r="F298" s="23">
        <f xml:space="preserve"> (E298/E299)*100</f>
        <v>12.844036697247708</v>
      </c>
    </row>
    <row r="299" spans="1:6" x14ac:dyDescent="0.25">
      <c r="A299" s="22"/>
      <c r="B299" s="22"/>
      <c r="C299" s="22"/>
      <c r="D299" s="13" t="s">
        <v>10</v>
      </c>
      <c r="E299" s="9">
        <v>109</v>
      </c>
      <c r="F299" s="23"/>
    </row>
    <row r="300" spans="1:6" x14ac:dyDescent="0.25">
      <c r="A300" s="22"/>
      <c r="B300" s="22"/>
      <c r="C300" s="22" t="s">
        <v>11</v>
      </c>
      <c r="D300" s="13" t="s">
        <v>12</v>
      </c>
      <c r="E300" s="9">
        <v>71</v>
      </c>
      <c r="F300" s="23">
        <f>E300/E301</f>
        <v>5.0714285714285712</v>
      </c>
    </row>
    <row r="301" spans="1:6" x14ac:dyDescent="0.25">
      <c r="A301" s="22"/>
      <c r="B301" s="22"/>
      <c r="C301" s="22"/>
      <c r="D301" s="13" t="s">
        <v>10</v>
      </c>
      <c r="E301" s="9">
        <v>14</v>
      </c>
      <c r="F301" s="23"/>
    </row>
    <row r="302" spans="1:6" x14ac:dyDescent="0.25">
      <c r="A302" s="22"/>
      <c r="B302" s="22"/>
      <c r="C302" s="22" t="s">
        <v>13</v>
      </c>
      <c r="D302" s="13" t="s">
        <v>9</v>
      </c>
      <c r="E302" s="9">
        <v>0</v>
      </c>
      <c r="F302" s="23">
        <f xml:space="preserve"> (E302/E303)*100</f>
        <v>0</v>
      </c>
    </row>
    <row r="303" spans="1:6" x14ac:dyDescent="0.25">
      <c r="A303" s="22"/>
      <c r="B303" s="22"/>
      <c r="C303" s="22"/>
      <c r="D303" s="13" t="s">
        <v>10</v>
      </c>
      <c r="E303" s="9">
        <v>109</v>
      </c>
      <c r="F303" s="23"/>
    </row>
    <row r="304" spans="1:6" x14ac:dyDescent="0.25">
      <c r="A304" s="22"/>
      <c r="B304" s="22"/>
      <c r="C304" s="22" t="s">
        <v>14</v>
      </c>
      <c r="D304" s="13" t="s">
        <v>15</v>
      </c>
      <c r="E304" s="11">
        <v>3033119.29</v>
      </c>
      <c r="F304" s="23">
        <f xml:space="preserve"> (E304/E305)*100</f>
        <v>36.726622139808377</v>
      </c>
    </row>
    <row r="305" spans="1:6" x14ac:dyDescent="0.25">
      <c r="A305" s="22"/>
      <c r="B305" s="22"/>
      <c r="C305" s="22"/>
      <c r="D305" s="13" t="s">
        <v>16</v>
      </c>
      <c r="E305" s="11">
        <v>8258639.4100000001</v>
      </c>
      <c r="F305" s="23"/>
    </row>
    <row r="306" spans="1:6" x14ac:dyDescent="0.25">
      <c r="A306" s="22">
        <v>29</v>
      </c>
      <c r="B306" s="22" t="s">
        <v>78</v>
      </c>
      <c r="C306" s="22" t="s">
        <v>5</v>
      </c>
      <c r="D306" s="13" t="s">
        <v>6</v>
      </c>
      <c r="E306" s="11">
        <v>2767559.9</v>
      </c>
      <c r="F306" s="23">
        <f xml:space="preserve"> ((E306-E307)/E306)*100</f>
        <v>16.608863280610468</v>
      </c>
    </row>
    <row r="307" spans="1:6" x14ac:dyDescent="0.25">
      <c r="A307" s="22"/>
      <c r="B307" s="22"/>
      <c r="C307" s="22"/>
      <c r="D307" s="13" t="s">
        <v>7</v>
      </c>
      <c r="E307" s="11">
        <v>2307899.66</v>
      </c>
      <c r="F307" s="23"/>
    </row>
    <row r="308" spans="1:6" x14ac:dyDescent="0.25">
      <c r="A308" s="22"/>
      <c r="B308" s="22"/>
      <c r="C308" s="22" t="s">
        <v>8</v>
      </c>
      <c r="D308" s="13" t="s">
        <v>9</v>
      </c>
      <c r="E308" s="9">
        <v>9</v>
      </c>
      <c r="F308" s="23">
        <f xml:space="preserve"> (E308/E309)*100</f>
        <v>52.941176470588239</v>
      </c>
    </row>
    <row r="309" spans="1:6" x14ac:dyDescent="0.25">
      <c r="A309" s="22"/>
      <c r="B309" s="22"/>
      <c r="C309" s="22"/>
      <c r="D309" s="13" t="s">
        <v>10</v>
      </c>
      <c r="E309" s="9">
        <v>17</v>
      </c>
      <c r="F309" s="23"/>
    </row>
    <row r="310" spans="1:6" x14ac:dyDescent="0.25">
      <c r="A310" s="22"/>
      <c r="B310" s="22"/>
      <c r="C310" s="22" t="s">
        <v>11</v>
      </c>
      <c r="D310" s="13" t="s">
        <v>12</v>
      </c>
      <c r="E310" s="9">
        <v>49</v>
      </c>
      <c r="F310" s="23">
        <f>E310/E311</f>
        <v>2.5789473684210527</v>
      </c>
    </row>
    <row r="311" spans="1:6" x14ac:dyDescent="0.25">
      <c r="A311" s="22"/>
      <c r="B311" s="22"/>
      <c r="C311" s="22"/>
      <c r="D311" s="13" t="s">
        <v>10</v>
      </c>
      <c r="E311" s="9">
        <v>19</v>
      </c>
      <c r="F311" s="23"/>
    </row>
    <row r="312" spans="1:6" x14ac:dyDescent="0.25">
      <c r="A312" s="22"/>
      <c r="B312" s="22"/>
      <c r="C312" s="22" t="s">
        <v>13</v>
      </c>
      <c r="D312" s="13" t="s">
        <v>9</v>
      </c>
      <c r="E312" s="9">
        <v>0</v>
      </c>
      <c r="F312" s="23">
        <f xml:space="preserve"> (E312/E313)*100</f>
        <v>0</v>
      </c>
    </row>
    <row r="313" spans="1:6" x14ac:dyDescent="0.25">
      <c r="A313" s="22"/>
      <c r="B313" s="22"/>
      <c r="C313" s="22"/>
      <c r="D313" s="13" t="s">
        <v>10</v>
      </c>
      <c r="E313" s="9">
        <v>17</v>
      </c>
      <c r="F313" s="23"/>
    </row>
    <row r="314" spans="1:6" x14ac:dyDescent="0.25">
      <c r="A314" s="22"/>
      <c r="B314" s="22"/>
      <c r="C314" s="22" t="s">
        <v>14</v>
      </c>
      <c r="D314" s="13" t="s">
        <v>15</v>
      </c>
      <c r="E314" s="11">
        <v>1291563.58</v>
      </c>
      <c r="F314" s="23">
        <f xml:space="preserve"> (E314/E315)*100</f>
        <v>27.24512579899281</v>
      </c>
    </row>
    <row r="315" spans="1:6" x14ac:dyDescent="0.25">
      <c r="A315" s="22"/>
      <c r="B315" s="22"/>
      <c r="C315" s="22"/>
      <c r="D315" s="13" t="s">
        <v>16</v>
      </c>
      <c r="E315" s="11">
        <v>4740530.8</v>
      </c>
      <c r="F315" s="23"/>
    </row>
    <row r="316" spans="1:6" x14ac:dyDescent="0.25">
      <c r="A316" s="22">
        <v>30</v>
      </c>
      <c r="B316" s="22" t="s">
        <v>53</v>
      </c>
      <c r="C316" s="22" t="s">
        <v>5</v>
      </c>
      <c r="D316" s="13" t="s">
        <v>6</v>
      </c>
      <c r="E316" s="20">
        <v>3022564</v>
      </c>
      <c r="F316" s="23">
        <f xml:space="preserve"> ((E316-E317)/E316)*100</f>
        <v>24.558884443803343</v>
      </c>
    </row>
    <row r="317" spans="1:6" x14ac:dyDescent="0.25">
      <c r="A317" s="22"/>
      <c r="B317" s="22"/>
      <c r="C317" s="22"/>
      <c r="D317" s="13" t="s">
        <v>7</v>
      </c>
      <c r="E317" s="20">
        <v>2280256</v>
      </c>
      <c r="F317" s="23"/>
    </row>
    <row r="318" spans="1:6" x14ac:dyDescent="0.25">
      <c r="A318" s="22"/>
      <c r="B318" s="22"/>
      <c r="C318" s="22" t="s">
        <v>8</v>
      </c>
      <c r="D318" s="13" t="s">
        <v>9</v>
      </c>
      <c r="E318" s="18">
        <v>32</v>
      </c>
      <c r="F318" s="23">
        <f xml:space="preserve"> (E318/E319)*100</f>
        <v>57.142857142857139</v>
      </c>
    </row>
    <row r="319" spans="1:6" x14ac:dyDescent="0.25">
      <c r="A319" s="22"/>
      <c r="B319" s="22"/>
      <c r="C319" s="22"/>
      <c r="D319" s="13" t="s">
        <v>10</v>
      </c>
      <c r="E319" s="18">
        <v>56</v>
      </c>
      <c r="F319" s="23"/>
    </row>
    <row r="320" spans="1:6" x14ac:dyDescent="0.25">
      <c r="A320" s="22"/>
      <c r="B320" s="22"/>
      <c r="C320" s="22" t="s">
        <v>11</v>
      </c>
      <c r="D320" s="13" t="s">
        <v>12</v>
      </c>
      <c r="E320" s="18">
        <v>59</v>
      </c>
      <c r="F320" s="23">
        <f>E320/E321</f>
        <v>1.84375</v>
      </c>
    </row>
    <row r="321" spans="1:6" x14ac:dyDescent="0.25">
      <c r="A321" s="22"/>
      <c r="B321" s="22"/>
      <c r="C321" s="22"/>
      <c r="D321" s="13" t="s">
        <v>10</v>
      </c>
      <c r="E321" s="18">
        <v>32</v>
      </c>
      <c r="F321" s="23"/>
    </row>
    <row r="322" spans="1:6" x14ac:dyDescent="0.25">
      <c r="A322" s="22"/>
      <c r="B322" s="22"/>
      <c r="C322" s="22" t="s">
        <v>13</v>
      </c>
      <c r="D322" s="13" t="s">
        <v>9</v>
      </c>
      <c r="E322" s="18">
        <v>0</v>
      </c>
      <c r="F322" s="23">
        <f xml:space="preserve"> (E322/E323)*100</f>
        <v>0</v>
      </c>
    </row>
    <row r="323" spans="1:6" x14ac:dyDescent="0.25">
      <c r="A323" s="22"/>
      <c r="B323" s="22"/>
      <c r="C323" s="22"/>
      <c r="D323" s="13" t="s">
        <v>10</v>
      </c>
      <c r="E323" s="18">
        <v>52</v>
      </c>
      <c r="F323" s="23"/>
    </row>
    <row r="324" spans="1:6" x14ac:dyDescent="0.25">
      <c r="A324" s="22"/>
      <c r="B324" s="22"/>
      <c r="C324" s="22" t="s">
        <v>14</v>
      </c>
      <c r="D324" s="13" t="s">
        <v>15</v>
      </c>
      <c r="E324" s="20">
        <v>2397088</v>
      </c>
      <c r="F324" s="23">
        <f xml:space="preserve"> (E324/E325)*100</f>
        <v>30.381801702712625</v>
      </c>
    </row>
    <row r="325" spans="1:6" x14ac:dyDescent="0.25">
      <c r="A325" s="22"/>
      <c r="B325" s="22"/>
      <c r="C325" s="22"/>
      <c r="D325" s="13" t="s">
        <v>16</v>
      </c>
      <c r="E325" s="20">
        <v>7889881</v>
      </c>
      <c r="F325" s="23"/>
    </row>
    <row r="326" spans="1:6" x14ac:dyDescent="0.25">
      <c r="A326" s="22">
        <v>31</v>
      </c>
      <c r="B326" s="22" t="s">
        <v>55</v>
      </c>
      <c r="C326" s="22" t="s">
        <v>5</v>
      </c>
      <c r="D326" s="13" t="s">
        <v>6</v>
      </c>
      <c r="E326" s="12">
        <f>17600+35660+129966.69+82400+369853.3+170194+67021.97+700000+214729.29+419329.48</f>
        <v>2206754.73</v>
      </c>
      <c r="F326" s="23">
        <f xml:space="preserve"> ((E326-E327)/E326)*100</f>
        <v>8.0044514054355229</v>
      </c>
    </row>
    <row r="327" spans="1:6" x14ac:dyDescent="0.25">
      <c r="A327" s="22"/>
      <c r="B327" s="22"/>
      <c r="C327" s="22"/>
      <c r="D327" s="13" t="s">
        <v>7</v>
      </c>
      <c r="E327" s="12">
        <f>17600+35660+82529.1+82400+349511.33+169343.03+58308.89+600705+214729.29+419329.48</f>
        <v>2030116.12</v>
      </c>
      <c r="F327" s="23"/>
    </row>
    <row r="328" spans="1:6" x14ac:dyDescent="0.25">
      <c r="A328" s="22"/>
      <c r="B328" s="22"/>
      <c r="C328" s="22" t="s">
        <v>8</v>
      </c>
      <c r="D328" s="13" t="s">
        <v>9</v>
      </c>
      <c r="E328" s="19">
        <v>12</v>
      </c>
      <c r="F328" s="23">
        <f xml:space="preserve"> (E328/E329)*100</f>
        <v>6.25</v>
      </c>
    </row>
    <row r="329" spans="1:6" x14ac:dyDescent="0.25">
      <c r="A329" s="22"/>
      <c r="B329" s="22"/>
      <c r="C329" s="22"/>
      <c r="D329" s="13" t="s">
        <v>10</v>
      </c>
      <c r="E329" s="19">
        <v>192</v>
      </c>
      <c r="F329" s="23"/>
    </row>
    <row r="330" spans="1:6" x14ac:dyDescent="0.25">
      <c r="A330" s="22"/>
      <c r="B330" s="22"/>
      <c r="C330" s="22" t="s">
        <v>11</v>
      </c>
      <c r="D330" s="13" t="s">
        <v>12</v>
      </c>
      <c r="E330" s="19">
        <v>22</v>
      </c>
      <c r="F330" s="23">
        <f>E330/E331</f>
        <v>1.8333333333333333</v>
      </c>
    </row>
    <row r="331" spans="1:6" x14ac:dyDescent="0.25">
      <c r="A331" s="22"/>
      <c r="B331" s="22"/>
      <c r="C331" s="22"/>
      <c r="D331" s="13" t="s">
        <v>10</v>
      </c>
      <c r="E331" s="19">
        <v>12</v>
      </c>
      <c r="F331" s="23"/>
    </row>
    <row r="332" spans="1:6" x14ac:dyDescent="0.25">
      <c r="A332" s="22"/>
      <c r="B332" s="22"/>
      <c r="C332" s="22" t="s">
        <v>13</v>
      </c>
      <c r="D332" s="13" t="s">
        <v>9</v>
      </c>
      <c r="E332" s="19">
        <v>3</v>
      </c>
      <c r="F332" s="23">
        <f xml:space="preserve"> (E332/E333)*100</f>
        <v>1.6042780748663104</v>
      </c>
    </row>
    <row r="333" spans="1:6" x14ac:dyDescent="0.25">
      <c r="A333" s="22"/>
      <c r="B333" s="22"/>
      <c r="C333" s="22"/>
      <c r="D333" s="13" t="s">
        <v>10</v>
      </c>
      <c r="E333" s="19">
        <v>187</v>
      </c>
      <c r="F333" s="23"/>
    </row>
    <row r="334" spans="1:6" x14ac:dyDescent="0.25">
      <c r="A334" s="22"/>
      <c r="B334" s="22"/>
      <c r="C334" s="22" t="s">
        <v>14</v>
      </c>
      <c r="D334" s="13" t="s">
        <v>15</v>
      </c>
      <c r="E334" s="12">
        <v>992481.64</v>
      </c>
      <c r="F334" s="23">
        <f xml:space="preserve"> (E334/E335)*100</f>
        <v>16.875832121441967</v>
      </c>
    </row>
    <row r="335" spans="1:6" x14ac:dyDescent="0.25">
      <c r="A335" s="22"/>
      <c r="B335" s="22"/>
      <c r="C335" s="22"/>
      <c r="D335" s="13" t="s">
        <v>16</v>
      </c>
      <c r="E335" s="12">
        <v>5881082.6799999997</v>
      </c>
      <c r="F335" s="23"/>
    </row>
    <row r="336" spans="1:6" x14ac:dyDescent="0.25">
      <c r="A336" s="22">
        <v>32</v>
      </c>
      <c r="B336" s="22" t="s">
        <v>79</v>
      </c>
      <c r="C336" s="22" t="s">
        <v>5</v>
      </c>
      <c r="D336" s="13" t="s">
        <v>6</v>
      </c>
      <c r="E336" s="11">
        <v>3489859.26</v>
      </c>
      <c r="F336" s="23">
        <f xml:space="preserve"> ((E336-E337)/E336)*100</f>
        <v>23.598578872203575</v>
      </c>
    </row>
    <row r="337" spans="1:6" x14ac:dyDescent="0.25">
      <c r="A337" s="22"/>
      <c r="B337" s="22"/>
      <c r="C337" s="22"/>
      <c r="D337" s="13" t="s">
        <v>7</v>
      </c>
      <c r="E337" s="11">
        <v>2666302.0699999998</v>
      </c>
      <c r="F337" s="23"/>
    </row>
    <row r="338" spans="1:6" x14ac:dyDescent="0.25">
      <c r="A338" s="22"/>
      <c r="B338" s="22"/>
      <c r="C338" s="22" t="s">
        <v>8</v>
      </c>
      <c r="D338" s="13" t="s">
        <v>9</v>
      </c>
      <c r="E338" s="19">
        <v>15</v>
      </c>
      <c r="F338" s="23">
        <f xml:space="preserve"> (E338/E339)*100</f>
        <v>38.461538461538467</v>
      </c>
    </row>
    <row r="339" spans="1:6" x14ac:dyDescent="0.25">
      <c r="A339" s="22"/>
      <c r="B339" s="22"/>
      <c r="C339" s="22"/>
      <c r="D339" s="13" t="s">
        <v>10</v>
      </c>
      <c r="E339" s="19">
        <v>39</v>
      </c>
      <c r="F339" s="23"/>
    </row>
    <row r="340" spans="1:6" x14ac:dyDescent="0.25">
      <c r="A340" s="22"/>
      <c r="B340" s="22"/>
      <c r="C340" s="22" t="s">
        <v>11</v>
      </c>
      <c r="D340" s="13" t="s">
        <v>12</v>
      </c>
      <c r="E340" s="9">
        <v>79</v>
      </c>
      <c r="F340" s="23">
        <f>E340/E341</f>
        <v>5.2666666666666666</v>
      </c>
    </row>
    <row r="341" spans="1:6" x14ac:dyDescent="0.25">
      <c r="A341" s="22"/>
      <c r="B341" s="22"/>
      <c r="C341" s="22"/>
      <c r="D341" s="13" t="s">
        <v>10</v>
      </c>
      <c r="E341" s="9">
        <v>15</v>
      </c>
      <c r="F341" s="23"/>
    </row>
    <row r="342" spans="1:6" x14ac:dyDescent="0.25">
      <c r="A342" s="22"/>
      <c r="B342" s="22"/>
      <c r="C342" s="22" t="s">
        <v>13</v>
      </c>
      <c r="D342" s="13" t="s">
        <v>9</v>
      </c>
      <c r="E342" s="9">
        <v>0</v>
      </c>
      <c r="F342" s="23">
        <f xml:space="preserve"> (E342/E343)*100</f>
        <v>0</v>
      </c>
    </row>
    <row r="343" spans="1:6" x14ac:dyDescent="0.25">
      <c r="A343" s="22"/>
      <c r="B343" s="22"/>
      <c r="C343" s="22"/>
      <c r="D343" s="13" t="s">
        <v>10</v>
      </c>
      <c r="E343" s="9">
        <v>15</v>
      </c>
      <c r="F343" s="23"/>
    </row>
    <row r="344" spans="1:6" x14ac:dyDescent="0.25">
      <c r="A344" s="22"/>
      <c r="B344" s="22"/>
      <c r="C344" s="22" t="s">
        <v>14</v>
      </c>
      <c r="D344" s="13" t="s">
        <v>15</v>
      </c>
      <c r="E344" s="11">
        <v>3406696.69</v>
      </c>
      <c r="F344" s="23">
        <f xml:space="preserve"> (E344/E345)*100</f>
        <v>21.877768294640852</v>
      </c>
    </row>
    <row r="345" spans="1:6" x14ac:dyDescent="0.25">
      <c r="A345" s="22"/>
      <c r="B345" s="22"/>
      <c r="C345" s="22"/>
      <c r="D345" s="13" t="s">
        <v>16</v>
      </c>
      <c r="E345" s="21">
        <v>15571500</v>
      </c>
      <c r="F345" s="23"/>
    </row>
    <row r="346" spans="1:6" x14ac:dyDescent="0.25">
      <c r="A346" s="22">
        <v>33</v>
      </c>
      <c r="B346" s="22" t="s">
        <v>56</v>
      </c>
      <c r="C346" s="22" t="s">
        <v>5</v>
      </c>
      <c r="D346" s="13" t="s">
        <v>6</v>
      </c>
      <c r="E346" s="11">
        <v>1235850.5900000001</v>
      </c>
      <c r="F346" s="23">
        <f xml:space="preserve"> ((E346-E347)/E346)*100</f>
        <v>6.0713941156916142</v>
      </c>
    </row>
    <row r="347" spans="1:6" x14ac:dyDescent="0.25">
      <c r="A347" s="22"/>
      <c r="B347" s="22"/>
      <c r="C347" s="22"/>
      <c r="D347" s="13" t="s">
        <v>7</v>
      </c>
      <c r="E347" s="11">
        <v>1160817.23</v>
      </c>
      <c r="F347" s="23"/>
    </row>
    <row r="348" spans="1:6" x14ac:dyDescent="0.25">
      <c r="A348" s="22"/>
      <c r="B348" s="22"/>
      <c r="C348" s="22" t="s">
        <v>8</v>
      </c>
      <c r="D348" s="13" t="s">
        <v>9</v>
      </c>
      <c r="E348" s="9">
        <v>12</v>
      </c>
      <c r="F348" s="23">
        <f xml:space="preserve"> (E348/E349)*100</f>
        <v>85.714285714285708</v>
      </c>
    </row>
    <row r="349" spans="1:6" x14ac:dyDescent="0.25">
      <c r="A349" s="22"/>
      <c r="B349" s="22"/>
      <c r="C349" s="22"/>
      <c r="D349" s="13" t="s">
        <v>10</v>
      </c>
      <c r="E349" s="9">
        <v>14</v>
      </c>
      <c r="F349" s="23"/>
    </row>
    <row r="350" spans="1:6" x14ac:dyDescent="0.25">
      <c r="A350" s="22"/>
      <c r="B350" s="22"/>
      <c r="C350" s="22" t="s">
        <v>11</v>
      </c>
      <c r="D350" s="13" t="s">
        <v>12</v>
      </c>
      <c r="E350" s="9">
        <v>29</v>
      </c>
      <c r="F350" s="23">
        <f>E350/E351</f>
        <v>3.625</v>
      </c>
    </row>
    <row r="351" spans="1:6" x14ac:dyDescent="0.25">
      <c r="A351" s="22"/>
      <c r="B351" s="22"/>
      <c r="C351" s="22"/>
      <c r="D351" s="13" t="s">
        <v>10</v>
      </c>
      <c r="E351" s="9">
        <v>8</v>
      </c>
      <c r="F351" s="23"/>
    </row>
    <row r="352" spans="1:6" x14ac:dyDescent="0.25">
      <c r="A352" s="22"/>
      <c r="B352" s="22"/>
      <c r="C352" s="22" t="s">
        <v>13</v>
      </c>
      <c r="D352" s="13" t="s">
        <v>9</v>
      </c>
      <c r="E352" s="9">
        <v>0</v>
      </c>
      <c r="F352" s="23">
        <v>0</v>
      </c>
    </row>
    <row r="353" spans="1:6" x14ac:dyDescent="0.25">
      <c r="A353" s="22"/>
      <c r="B353" s="22"/>
      <c r="C353" s="22"/>
      <c r="D353" s="13" t="s">
        <v>10</v>
      </c>
      <c r="E353" s="9">
        <v>0</v>
      </c>
      <c r="F353" s="23"/>
    </row>
    <row r="354" spans="1:6" x14ac:dyDescent="0.25">
      <c r="A354" s="22"/>
      <c r="B354" s="22"/>
      <c r="C354" s="22" t="s">
        <v>14</v>
      </c>
      <c r="D354" s="13" t="s">
        <v>15</v>
      </c>
      <c r="E354" s="11">
        <v>433484.6</v>
      </c>
      <c r="F354" s="23">
        <f xml:space="preserve"> (E354/E355)*100</f>
        <v>35.075809608991648</v>
      </c>
    </row>
    <row r="355" spans="1:6" x14ac:dyDescent="0.25">
      <c r="A355" s="22"/>
      <c r="B355" s="22"/>
      <c r="C355" s="22"/>
      <c r="D355" s="13" t="s">
        <v>16</v>
      </c>
      <c r="E355" s="11">
        <v>1235850.5900000001</v>
      </c>
      <c r="F355" s="23"/>
    </row>
    <row r="356" spans="1:6" x14ac:dyDescent="0.25">
      <c r="A356" s="22">
        <v>34</v>
      </c>
      <c r="B356" s="22" t="s">
        <v>57</v>
      </c>
      <c r="C356" s="22" t="s">
        <v>5</v>
      </c>
      <c r="D356" s="13" t="s">
        <v>6</v>
      </c>
      <c r="E356" s="19">
        <v>0</v>
      </c>
      <c r="F356" s="23">
        <v>0</v>
      </c>
    </row>
    <row r="357" spans="1:6" x14ac:dyDescent="0.25">
      <c r="A357" s="22"/>
      <c r="B357" s="22"/>
      <c r="C357" s="22"/>
      <c r="D357" s="13" t="s">
        <v>7</v>
      </c>
      <c r="E357" s="19">
        <v>0</v>
      </c>
      <c r="F357" s="23"/>
    </row>
    <row r="358" spans="1:6" x14ac:dyDescent="0.25">
      <c r="A358" s="22"/>
      <c r="B358" s="22"/>
      <c r="C358" s="22" t="s">
        <v>8</v>
      </c>
      <c r="D358" s="13" t="s">
        <v>9</v>
      </c>
      <c r="E358" s="19">
        <v>0</v>
      </c>
      <c r="F358" s="23">
        <f xml:space="preserve"> (E358/E359)*100</f>
        <v>0</v>
      </c>
    </row>
    <row r="359" spans="1:6" x14ac:dyDescent="0.25">
      <c r="A359" s="22"/>
      <c r="B359" s="22"/>
      <c r="C359" s="22"/>
      <c r="D359" s="13" t="s">
        <v>10</v>
      </c>
      <c r="E359" s="19">
        <v>74</v>
      </c>
      <c r="F359" s="23"/>
    </row>
    <row r="360" spans="1:6" x14ac:dyDescent="0.25">
      <c r="A360" s="22"/>
      <c r="B360" s="22"/>
      <c r="C360" s="22" t="s">
        <v>11</v>
      </c>
      <c r="D360" s="13" t="s">
        <v>12</v>
      </c>
      <c r="E360" s="19">
        <v>0</v>
      </c>
      <c r="F360" s="23">
        <v>0</v>
      </c>
    </row>
    <row r="361" spans="1:6" x14ac:dyDescent="0.25">
      <c r="A361" s="22"/>
      <c r="B361" s="22"/>
      <c r="C361" s="22"/>
      <c r="D361" s="13" t="s">
        <v>10</v>
      </c>
      <c r="E361" s="19">
        <v>0</v>
      </c>
      <c r="F361" s="23"/>
    </row>
    <row r="362" spans="1:6" x14ac:dyDescent="0.25">
      <c r="A362" s="22"/>
      <c r="B362" s="22"/>
      <c r="C362" s="22" t="s">
        <v>13</v>
      </c>
      <c r="D362" s="13" t="s">
        <v>9</v>
      </c>
      <c r="E362" s="19">
        <v>0</v>
      </c>
      <c r="F362" s="23">
        <f xml:space="preserve"> (E362/E363)*100</f>
        <v>0</v>
      </c>
    </row>
    <row r="363" spans="1:6" x14ac:dyDescent="0.25">
      <c r="A363" s="22"/>
      <c r="B363" s="22"/>
      <c r="C363" s="22"/>
      <c r="D363" s="13" t="s">
        <v>10</v>
      </c>
      <c r="E363" s="19">
        <v>3</v>
      </c>
      <c r="F363" s="23"/>
    </row>
    <row r="364" spans="1:6" x14ac:dyDescent="0.25">
      <c r="A364" s="22"/>
      <c r="B364" s="22"/>
      <c r="C364" s="22" t="s">
        <v>14</v>
      </c>
      <c r="D364" s="13" t="s">
        <v>15</v>
      </c>
      <c r="E364" s="12">
        <v>580162.79</v>
      </c>
      <c r="F364" s="23">
        <f xml:space="preserve"> (E364/E365)*100</f>
        <v>24.067981082863611</v>
      </c>
    </row>
    <row r="365" spans="1:6" x14ac:dyDescent="0.25">
      <c r="A365" s="22"/>
      <c r="B365" s="22"/>
      <c r="C365" s="22"/>
      <c r="D365" s="13" t="s">
        <v>16</v>
      </c>
      <c r="E365" s="12">
        <v>2410517.06</v>
      </c>
      <c r="F365" s="23"/>
    </row>
    <row r="366" spans="1:6" x14ac:dyDescent="0.25">
      <c r="A366" s="22">
        <v>35</v>
      </c>
      <c r="B366" s="22" t="s">
        <v>69</v>
      </c>
      <c r="C366" s="22" t="s">
        <v>5</v>
      </c>
      <c r="D366" s="13" t="s">
        <v>6</v>
      </c>
      <c r="E366" s="17">
        <v>17403973</v>
      </c>
      <c r="F366" s="23">
        <f xml:space="preserve"> ((E366-E367)/E366)*100</f>
        <v>17.265971396301293</v>
      </c>
    </row>
    <row r="367" spans="1:6" x14ac:dyDescent="0.25">
      <c r="A367" s="22"/>
      <c r="B367" s="22"/>
      <c r="C367" s="22"/>
      <c r="D367" s="13" t="s">
        <v>7</v>
      </c>
      <c r="E367" s="17">
        <v>14399008</v>
      </c>
      <c r="F367" s="23"/>
    </row>
    <row r="368" spans="1:6" x14ac:dyDescent="0.25">
      <c r="A368" s="22"/>
      <c r="B368" s="22"/>
      <c r="C368" s="22" t="s">
        <v>8</v>
      </c>
      <c r="D368" s="13" t="s">
        <v>9</v>
      </c>
      <c r="E368" s="9">
        <v>36</v>
      </c>
      <c r="F368" s="23">
        <f xml:space="preserve"> (E368/E369)*100</f>
        <v>22.784810126582279</v>
      </c>
    </row>
    <row r="369" spans="1:6" x14ac:dyDescent="0.25">
      <c r="A369" s="22"/>
      <c r="B369" s="22"/>
      <c r="C369" s="22"/>
      <c r="D369" s="13" t="s">
        <v>10</v>
      </c>
      <c r="E369" s="9">
        <v>158</v>
      </c>
      <c r="F369" s="23"/>
    </row>
    <row r="370" spans="1:6" x14ac:dyDescent="0.25">
      <c r="A370" s="22"/>
      <c r="B370" s="22"/>
      <c r="C370" s="22" t="s">
        <v>11</v>
      </c>
      <c r="D370" s="13" t="s">
        <v>12</v>
      </c>
      <c r="E370" s="9">
        <v>133</v>
      </c>
      <c r="F370" s="23">
        <f>E370/E371</f>
        <v>3.6944444444444446</v>
      </c>
    </row>
    <row r="371" spans="1:6" x14ac:dyDescent="0.25">
      <c r="A371" s="22"/>
      <c r="B371" s="22"/>
      <c r="C371" s="22"/>
      <c r="D371" s="13" t="s">
        <v>10</v>
      </c>
      <c r="E371" s="9">
        <v>36</v>
      </c>
      <c r="F371" s="23"/>
    </row>
    <row r="372" spans="1:6" x14ac:dyDescent="0.25">
      <c r="A372" s="22"/>
      <c r="B372" s="22"/>
      <c r="C372" s="22" t="s">
        <v>13</v>
      </c>
      <c r="D372" s="13" t="s">
        <v>9</v>
      </c>
      <c r="E372" s="9">
        <v>2</v>
      </c>
      <c r="F372" s="23">
        <f xml:space="preserve"> (E372/E373)*100</f>
        <v>1.2658227848101267</v>
      </c>
    </row>
    <row r="373" spans="1:6" x14ac:dyDescent="0.25">
      <c r="A373" s="22"/>
      <c r="B373" s="22"/>
      <c r="C373" s="22"/>
      <c r="D373" s="13" t="s">
        <v>10</v>
      </c>
      <c r="E373" s="9">
        <v>158</v>
      </c>
      <c r="F373" s="23"/>
    </row>
    <row r="374" spans="1:6" x14ac:dyDescent="0.25">
      <c r="A374" s="22"/>
      <c r="B374" s="22"/>
      <c r="C374" s="22" t="s">
        <v>14</v>
      </c>
      <c r="D374" s="13" t="s">
        <v>15</v>
      </c>
      <c r="E374" s="12">
        <v>12174946</v>
      </c>
      <c r="F374" s="23">
        <f xml:space="preserve"> (E374/E375)*100</f>
        <v>10.779984429471952</v>
      </c>
    </row>
    <row r="375" spans="1:6" x14ac:dyDescent="0.25">
      <c r="A375" s="22"/>
      <c r="B375" s="22"/>
      <c r="C375" s="22"/>
      <c r="D375" s="13" t="s">
        <v>16</v>
      </c>
      <c r="E375" s="21">
        <v>112940293</v>
      </c>
      <c r="F375" s="23"/>
    </row>
    <row r="376" spans="1:6" x14ac:dyDescent="0.25">
      <c r="A376" s="22">
        <v>36</v>
      </c>
      <c r="B376" s="22" t="s">
        <v>68</v>
      </c>
      <c r="C376" s="22" t="s">
        <v>5</v>
      </c>
      <c r="D376" s="13" t="s">
        <v>6</v>
      </c>
      <c r="E376" s="11">
        <v>1436356.4</v>
      </c>
      <c r="F376" s="23">
        <f xml:space="preserve"> ((E376-E377)/E376)*100</f>
        <v>11.547032477454747</v>
      </c>
    </row>
    <row r="377" spans="1:6" x14ac:dyDescent="0.25">
      <c r="A377" s="22"/>
      <c r="B377" s="22"/>
      <c r="C377" s="22"/>
      <c r="D377" s="13" t="s">
        <v>7</v>
      </c>
      <c r="E377" s="11">
        <v>1270499.8600000001</v>
      </c>
      <c r="F377" s="23"/>
    </row>
    <row r="378" spans="1:6" x14ac:dyDescent="0.25">
      <c r="A378" s="22"/>
      <c r="B378" s="22"/>
      <c r="C378" s="22" t="s">
        <v>8</v>
      </c>
      <c r="D378" s="13" t="s">
        <v>9</v>
      </c>
      <c r="E378" s="9">
        <v>7</v>
      </c>
      <c r="F378" s="23">
        <f xml:space="preserve"> (E378/E379)*100</f>
        <v>38.888888888888893</v>
      </c>
    </row>
    <row r="379" spans="1:6" x14ac:dyDescent="0.25">
      <c r="A379" s="22"/>
      <c r="B379" s="22"/>
      <c r="C379" s="22"/>
      <c r="D379" s="13" t="s">
        <v>10</v>
      </c>
      <c r="E379" s="9">
        <v>18</v>
      </c>
      <c r="F379" s="23"/>
    </row>
    <row r="380" spans="1:6" x14ac:dyDescent="0.25">
      <c r="A380" s="22"/>
      <c r="B380" s="22"/>
      <c r="C380" s="22" t="s">
        <v>11</v>
      </c>
      <c r="D380" s="13" t="s">
        <v>12</v>
      </c>
      <c r="E380" s="9">
        <v>18</v>
      </c>
      <c r="F380" s="23">
        <f>E380/E381</f>
        <v>2.5714285714285716</v>
      </c>
    </row>
    <row r="381" spans="1:6" x14ac:dyDescent="0.25">
      <c r="A381" s="22"/>
      <c r="B381" s="22"/>
      <c r="C381" s="22"/>
      <c r="D381" s="13" t="s">
        <v>10</v>
      </c>
      <c r="E381" s="9">
        <v>7</v>
      </c>
      <c r="F381" s="23"/>
    </row>
    <row r="382" spans="1:6" x14ac:dyDescent="0.25">
      <c r="A382" s="22"/>
      <c r="B382" s="22"/>
      <c r="C382" s="22" t="s">
        <v>13</v>
      </c>
      <c r="D382" s="13" t="s">
        <v>9</v>
      </c>
      <c r="E382" s="9">
        <v>0</v>
      </c>
      <c r="F382" s="23">
        <f xml:space="preserve"> (E382/E383)*100</f>
        <v>0</v>
      </c>
    </row>
    <row r="383" spans="1:6" x14ac:dyDescent="0.25">
      <c r="A383" s="22"/>
      <c r="B383" s="22"/>
      <c r="C383" s="22"/>
      <c r="D383" s="13" t="s">
        <v>10</v>
      </c>
      <c r="E383" s="9">
        <v>7</v>
      </c>
      <c r="F383" s="23"/>
    </row>
    <row r="384" spans="1:6" x14ac:dyDescent="0.25">
      <c r="A384" s="22"/>
      <c r="B384" s="22"/>
      <c r="C384" s="22" t="s">
        <v>14</v>
      </c>
      <c r="D384" s="13" t="s">
        <v>15</v>
      </c>
      <c r="E384" s="11">
        <v>521149.86</v>
      </c>
      <c r="F384" s="23">
        <f xml:space="preserve"> (E384/E385)*100</f>
        <v>17.284753051723222</v>
      </c>
    </row>
    <row r="385" spans="1:6" x14ac:dyDescent="0.25">
      <c r="A385" s="22"/>
      <c r="B385" s="22"/>
      <c r="C385" s="22"/>
      <c r="D385" s="13" t="s">
        <v>16</v>
      </c>
      <c r="E385" s="11">
        <v>3015084.21</v>
      </c>
      <c r="F385" s="23"/>
    </row>
    <row r="386" spans="1:6" x14ac:dyDescent="0.25">
      <c r="A386" s="22">
        <v>37</v>
      </c>
      <c r="B386" s="22" t="s">
        <v>67</v>
      </c>
      <c r="C386" s="22" t="s">
        <v>5</v>
      </c>
      <c r="D386" s="13" t="s">
        <v>6</v>
      </c>
      <c r="E386" s="11">
        <v>5195220</v>
      </c>
      <c r="F386" s="23">
        <f xml:space="preserve"> ((E386-E387)/E386)*100</f>
        <v>2.3381108018524719</v>
      </c>
    </row>
    <row r="387" spans="1:6" x14ac:dyDescent="0.25">
      <c r="A387" s="22"/>
      <c r="B387" s="22"/>
      <c r="C387" s="22"/>
      <c r="D387" s="13" t="s">
        <v>7</v>
      </c>
      <c r="E387" s="11">
        <v>5073750</v>
      </c>
      <c r="F387" s="23"/>
    </row>
    <row r="388" spans="1:6" x14ac:dyDescent="0.25">
      <c r="A388" s="22"/>
      <c r="B388" s="22"/>
      <c r="C388" s="22" t="s">
        <v>8</v>
      </c>
      <c r="D388" s="13" t="s">
        <v>9</v>
      </c>
      <c r="E388" s="9">
        <v>6</v>
      </c>
      <c r="F388" s="23">
        <f xml:space="preserve"> (E388/E389)*100</f>
        <v>10.714285714285714</v>
      </c>
    </row>
    <row r="389" spans="1:6" x14ac:dyDescent="0.25">
      <c r="A389" s="22"/>
      <c r="B389" s="22"/>
      <c r="C389" s="22"/>
      <c r="D389" s="13" t="s">
        <v>10</v>
      </c>
      <c r="E389" s="9">
        <v>56</v>
      </c>
      <c r="F389" s="23"/>
    </row>
    <row r="390" spans="1:6" x14ac:dyDescent="0.25">
      <c r="A390" s="22"/>
      <c r="B390" s="22"/>
      <c r="C390" s="22" t="s">
        <v>11</v>
      </c>
      <c r="D390" s="13" t="s">
        <v>12</v>
      </c>
      <c r="E390" s="9">
        <v>10</v>
      </c>
      <c r="F390" s="23">
        <f>E390/E391</f>
        <v>1.6666666666666667</v>
      </c>
    </row>
    <row r="391" spans="1:6" x14ac:dyDescent="0.25">
      <c r="A391" s="22"/>
      <c r="B391" s="22"/>
      <c r="C391" s="22"/>
      <c r="D391" s="13" t="s">
        <v>10</v>
      </c>
      <c r="E391" s="9">
        <v>6</v>
      </c>
      <c r="F391" s="23"/>
    </row>
    <row r="392" spans="1:6" x14ac:dyDescent="0.25">
      <c r="A392" s="22"/>
      <c r="B392" s="22"/>
      <c r="C392" s="22" t="s">
        <v>13</v>
      </c>
      <c r="D392" s="13" t="s">
        <v>9</v>
      </c>
      <c r="E392" s="9">
        <v>0</v>
      </c>
      <c r="F392" s="23">
        <f xml:space="preserve"> (E392/E393)*100</f>
        <v>0</v>
      </c>
    </row>
    <row r="393" spans="1:6" x14ac:dyDescent="0.25">
      <c r="A393" s="22"/>
      <c r="B393" s="22"/>
      <c r="C393" s="22"/>
      <c r="D393" s="13" t="s">
        <v>10</v>
      </c>
      <c r="E393" s="9">
        <v>56</v>
      </c>
      <c r="F393" s="23"/>
    </row>
    <row r="394" spans="1:6" x14ac:dyDescent="0.25">
      <c r="A394" s="22"/>
      <c r="B394" s="22"/>
      <c r="C394" s="22" t="s">
        <v>14</v>
      </c>
      <c r="D394" s="13" t="s">
        <v>15</v>
      </c>
      <c r="E394" s="11">
        <v>2700180</v>
      </c>
      <c r="F394" s="23">
        <f xml:space="preserve"> (E394/E395)*100</f>
        <v>28.022956536178338</v>
      </c>
    </row>
    <row r="395" spans="1:6" x14ac:dyDescent="0.25">
      <c r="A395" s="22"/>
      <c r="B395" s="22"/>
      <c r="C395" s="22"/>
      <c r="D395" s="13" t="s">
        <v>16</v>
      </c>
      <c r="E395" s="11">
        <v>9635600</v>
      </c>
      <c r="F395" s="23"/>
    </row>
    <row r="396" spans="1:6" x14ac:dyDescent="0.25">
      <c r="A396" s="22">
        <v>38</v>
      </c>
      <c r="B396" s="22" t="s">
        <v>80</v>
      </c>
      <c r="C396" s="22" t="s">
        <v>5</v>
      </c>
      <c r="D396" s="13" t="s">
        <v>6</v>
      </c>
      <c r="E396" s="11">
        <v>7643682.5099999998</v>
      </c>
      <c r="F396" s="23">
        <f xml:space="preserve"> ((E396-E397)/E396)*100</f>
        <v>2.2061228966455246</v>
      </c>
    </row>
    <row r="397" spans="1:6" x14ac:dyDescent="0.25">
      <c r="A397" s="22"/>
      <c r="B397" s="22"/>
      <c r="C397" s="22"/>
      <c r="D397" s="13" t="s">
        <v>7</v>
      </c>
      <c r="E397" s="11">
        <v>7475053.4800000004</v>
      </c>
      <c r="F397" s="23"/>
    </row>
    <row r="398" spans="1:6" x14ac:dyDescent="0.25">
      <c r="A398" s="22"/>
      <c r="B398" s="22"/>
      <c r="C398" s="22" t="s">
        <v>8</v>
      </c>
      <c r="D398" s="13" t="s">
        <v>9</v>
      </c>
      <c r="E398" s="9">
        <v>20</v>
      </c>
      <c r="F398" s="23">
        <f xml:space="preserve"> (E398/E399)*100</f>
        <v>44.444444444444443</v>
      </c>
    </row>
    <row r="399" spans="1:6" x14ac:dyDescent="0.25">
      <c r="A399" s="22"/>
      <c r="B399" s="22"/>
      <c r="C399" s="22"/>
      <c r="D399" s="13" t="s">
        <v>10</v>
      </c>
      <c r="E399" s="9">
        <v>45</v>
      </c>
      <c r="F399" s="23"/>
    </row>
    <row r="400" spans="1:6" x14ac:dyDescent="0.25">
      <c r="A400" s="22"/>
      <c r="B400" s="22"/>
      <c r="C400" s="22" t="s">
        <v>11</v>
      </c>
      <c r="D400" s="13" t="s">
        <v>12</v>
      </c>
      <c r="E400" s="9">
        <v>46</v>
      </c>
      <c r="F400" s="23">
        <f>E400/E401</f>
        <v>2.2999999999999998</v>
      </c>
    </row>
    <row r="401" spans="1:6" x14ac:dyDescent="0.25">
      <c r="A401" s="22"/>
      <c r="B401" s="22"/>
      <c r="C401" s="22"/>
      <c r="D401" s="13" t="s">
        <v>10</v>
      </c>
      <c r="E401" s="9">
        <v>20</v>
      </c>
      <c r="F401" s="23"/>
    </row>
    <row r="402" spans="1:6" x14ac:dyDescent="0.25">
      <c r="A402" s="22"/>
      <c r="B402" s="22"/>
      <c r="C402" s="22" t="s">
        <v>13</v>
      </c>
      <c r="D402" s="13" t="s">
        <v>9</v>
      </c>
      <c r="E402" s="9">
        <v>1</v>
      </c>
      <c r="F402" s="23">
        <f xml:space="preserve"> (E402/E403)*100</f>
        <v>5</v>
      </c>
    </row>
    <row r="403" spans="1:6" x14ac:dyDescent="0.25">
      <c r="A403" s="22"/>
      <c r="B403" s="22"/>
      <c r="C403" s="22"/>
      <c r="D403" s="13" t="s">
        <v>10</v>
      </c>
      <c r="E403" s="9">
        <v>20</v>
      </c>
      <c r="F403" s="23"/>
    </row>
    <row r="404" spans="1:6" x14ac:dyDescent="0.25">
      <c r="A404" s="22"/>
      <c r="B404" s="22"/>
      <c r="C404" s="22" t="s">
        <v>14</v>
      </c>
      <c r="D404" s="13" t="s">
        <v>15</v>
      </c>
      <c r="E404" s="11">
        <v>1941189.61</v>
      </c>
      <c r="F404" s="23">
        <f xml:space="preserve"> (E404/E405)*100</f>
        <v>25.395999996865388</v>
      </c>
    </row>
    <row r="405" spans="1:6" x14ac:dyDescent="0.25">
      <c r="A405" s="22"/>
      <c r="B405" s="22"/>
      <c r="C405" s="22"/>
      <c r="D405" s="13" t="s">
        <v>16</v>
      </c>
      <c r="E405" s="11">
        <v>7643682.5099999998</v>
      </c>
      <c r="F405" s="23"/>
    </row>
    <row r="406" spans="1:6" x14ac:dyDescent="0.25">
      <c r="A406" s="22">
        <v>39</v>
      </c>
      <c r="B406" s="22" t="s">
        <v>81</v>
      </c>
      <c r="C406" s="22" t="s">
        <v>5</v>
      </c>
      <c r="D406" s="13" t="s">
        <v>6</v>
      </c>
      <c r="E406" s="11">
        <v>5917236.5599999996</v>
      </c>
      <c r="F406" s="23">
        <f xml:space="preserve"> ((E406-E407)/E406)*100</f>
        <v>6.7251556696256074</v>
      </c>
    </row>
    <row r="407" spans="1:6" x14ac:dyDescent="0.25">
      <c r="A407" s="22"/>
      <c r="B407" s="22"/>
      <c r="C407" s="22"/>
      <c r="D407" s="13" t="s">
        <v>7</v>
      </c>
      <c r="E407" s="11">
        <v>5519293.1900000004</v>
      </c>
      <c r="F407" s="23"/>
    </row>
    <row r="408" spans="1:6" x14ac:dyDescent="0.25">
      <c r="A408" s="22"/>
      <c r="B408" s="22"/>
      <c r="C408" s="22" t="s">
        <v>8</v>
      </c>
      <c r="D408" s="13" t="s">
        <v>9</v>
      </c>
      <c r="E408" s="9">
        <v>24</v>
      </c>
      <c r="F408" s="23">
        <f xml:space="preserve"> (E408/E409)*100</f>
        <v>14.201183431952662</v>
      </c>
    </row>
    <row r="409" spans="1:6" x14ac:dyDescent="0.25">
      <c r="A409" s="22"/>
      <c r="B409" s="22"/>
      <c r="C409" s="22"/>
      <c r="D409" s="13" t="s">
        <v>10</v>
      </c>
      <c r="E409" s="9">
        <v>169</v>
      </c>
      <c r="F409" s="23"/>
    </row>
    <row r="410" spans="1:6" x14ac:dyDescent="0.25">
      <c r="A410" s="22"/>
      <c r="B410" s="22"/>
      <c r="C410" s="22" t="s">
        <v>11</v>
      </c>
      <c r="D410" s="13" t="s">
        <v>12</v>
      </c>
      <c r="E410" s="9">
        <v>79</v>
      </c>
      <c r="F410" s="23">
        <f>E410/E411</f>
        <v>3.2916666666666665</v>
      </c>
    </row>
    <row r="411" spans="1:6" x14ac:dyDescent="0.25">
      <c r="A411" s="22"/>
      <c r="B411" s="22"/>
      <c r="C411" s="22"/>
      <c r="D411" s="13" t="s">
        <v>10</v>
      </c>
      <c r="E411" s="9">
        <v>24</v>
      </c>
      <c r="F411" s="23"/>
    </row>
    <row r="412" spans="1:6" x14ac:dyDescent="0.25">
      <c r="A412" s="22"/>
      <c r="B412" s="22"/>
      <c r="C412" s="22" t="s">
        <v>13</v>
      </c>
      <c r="D412" s="13" t="s">
        <v>9</v>
      </c>
      <c r="E412" s="9">
        <v>1</v>
      </c>
      <c r="F412" s="23">
        <f xml:space="preserve"> (E412/E413)*100</f>
        <v>0.60240963855421692</v>
      </c>
    </row>
    <row r="413" spans="1:6" x14ac:dyDescent="0.25">
      <c r="A413" s="22"/>
      <c r="B413" s="22"/>
      <c r="C413" s="22"/>
      <c r="D413" s="13" t="s">
        <v>10</v>
      </c>
      <c r="E413" s="9">
        <v>166</v>
      </c>
      <c r="F413" s="23"/>
    </row>
    <row r="414" spans="1:6" x14ac:dyDescent="0.25">
      <c r="A414" s="22"/>
      <c r="B414" s="22"/>
      <c r="C414" s="22" t="s">
        <v>14</v>
      </c>
      <c r="D414" s="13" t="s">
        <v>15</v>
      </c>
      <c r="E414" s="11">
        <v>2572134.2799999998</v>
      </c>
      <c r="F414" s="23">
        <f xml:space="preserve"> (E414/E415)*100</f>
        <v>28.200637707023496</v>
      </c>
    </row>
    <row r="415" spans="1:6" x14ac:dyDescent="0.25">
      <c r="A415" s="22"/>
      <c r="B415" s="22"/>
      <c r="C415" s="22"/>
      <c r="D415" s="13" t="s">
        <v>16</v>
      </c>
      <c r="E415" s="11">
        <v>9120837.2899999991</v>
      </c>
      <c r="F415" s="23"/>
    </row>
    <row r="416" spans="1:6" x14ac:dyDescent="0.25">
      <c r="A416" s="22">
        <v>40</v>
      </c>
      <c r="B416" s="22" t="s">
        <v>58</v>
      </c>
      <c r="C416" s="22" t="s">
        <v>5</v>
      </c>
      <c r="D416" s="13" t="s">
        <v>6</v>
      </c>
      <c r="E416" s="11">
        <v>8305017.5599999996</v>
      </c>
      <c r="F416" s="23">
        <f xml:space="preserve"> ((E416-E417)/E416)*100</f>
        <v>5.9426840031870958</v>
      </c>
    </row>
    <row r="417" spans="1:6" x14ac:dyDescent="0.25">
      <c r="A417" s="22"/>
      <c r="B417" s="22"/>
      <c r="C417" s="22"/>
      <c r="D417" s="13" t="s">
        <v>7</v>
      </c>
      <c r="E417" s="11">
        <v>7811476.6100000003</v>
      </c>
      <c r="F417" s="23"/>
    </row>
    <row r="418" spans="1:6" x14ac:dyDescent="0.25">
      <c r="A418" s="22"/>
      <c r="B418" s="22"/>
      <c r="C418" s="22" t="s">
        <v>8</v>
      </c>
      <c r="D418" s="13" t="s">
        <v>9</v>
      </c>
      <c r="E418" s="9">
        <v>19</v>
      </c>
      <c r="F418" s="23">
        <f xml:space="preserve"> (E418/E419)*100</f>
        <v>10.919540229885058</v>
      </c>
    </row>
    <row r="419" spans="1:6" x14ac:dyDescent="0.25">
      <c r="A419" s="22"/>
      <c r="B419" s="22"/>
      <c r="C419" s="22"/>
      <c r="D419" s="13" t="s">
        <v>10</v>
      </c>
      <c r="E419" s="9">
        <v>174</v>
      </c>
      <c r="F419" s="23"/>
    </row>
    <row r="420" spans="1:6" x14ac:dyDescent="0.25">
      <c r="A420" s="22"/>
      <c r="B420" s="22"/>
      <c r="C420" s="22" t="s">
        <v>11</v>
      </c>
      <c r="D420" s="13" t="s">
        <v>12</v>
      </c>
      <c r="E420" s="9">
        <v>51</v>
      </c>
      <c r="F420" s="23">
        <f>E420/E421</f>
        <v>2.6842105263157894</v>
      </c>
    </row>
    <row r="421" spans="1:6" x14ac:dyDescent="0.25">
      <c r="A421" s="22"/>
      <c r="B421" s="22"/>
      <c r="C421" s="22"/>
      <c r="D421" s="13" t="s">
        <v>10</v>
      </c>
      <c r="E421" s="9">
        <v>19</v>
      </c>
      <c r="F421" s="23"/>
    </row>
    <row r="422" spans="1:6" x14ac:dyDescent="0.25">
      <c r="A422" s="22"/>
      <c r="B422" s="22"/>
      <c r="C422" s="22" t="s">
        <v>13</v>
      </c>
      <c r="D422" s="13" t="s">
        <v>9</v>
      </c>
      <c r="E422" s="9">
        <v>0</v>
      </c>
      <c r="F422" s="23">
        <f xml:space="preserve"> (E422/E423)*100</f>
        <v>0</v>
      </c>
    </row>
    <row r="423" spans="1:6" x14ac:dyDescent="0.25">
      <c r="A423" s="22"/>
      <c r="B423" s="22"/>
      <c r="C423" s="22"/>
      <c r="D423" s="13" t="s">
        <v>10</v>
      </c>
      <c r="E423" s="9">
        <v>173</v>
      </c>
      <c r="F423" s="23"/>
    </row>
    <row r="424" spans="1:6" x14ac:dyDescent="0.25">
      <c r="A424" s="22"/>
      <c r="B424" s="22"/>
      <c r="C424" s="22" t="s">
        <v>14</v>
      </c>
      <c r="D424" s="13" t="s">
        <v>15</v>
      </c>
      <c r="E424" s="11">
        <v>5328553.8899999997</v>
      </c>
      <c r="F424" s="23">
        <f xml:space="preserve"> (E424/E425)*100</f>
        <v>23.054783409961736</v>
      </c>
    </row>
    <row r="425" spans="1:6" x14ac:dyDescent="0.25">
      <c r="A425" s="22"/>
      <c r="B425" s="22"/>
      <c r="C425" s="22"/>
      <c r="D425" s="13" t="s">
        <v>16</v>
      </c>
      <c r="E425" s="11">
        <v>23112574.059999999</v>
      </c>
      <c r="F425" s="23"/>
    </row>
    <row r="426" spans="1:6" x14ac:dyDescent="0.25">
      <c r="A426" s="22">
        <v>41</v>
      </c>
      <c r="B426" s="22" t="s">
        <v>70</v>
      </c>
      <c r="C426" s="22" t="s">
        <v>5</v>
      </c>
      <c r="D426" s="13" t="s">
        <v>6</v>
      </c>
      <c r="E426" s="10">
        <v>0</v>
      </c>
      <c r="F426" s="23">
        <v>0</v>
      </c>
    </row>
    <row r="427" spans="1:6" x14ac:dyDescent="0.25">
      <c r="A427" s="22"/>
      <c r="B427" s="22"/>
      <c r="C427" s="22"/>
      <c r="D427" s="13" t="s">
        <v>7</v>
      </c>
      <c r="E427" s="10">
        <v>0</v>
      </c>
      <c r="F427" s="23"/>
    </row>
    <row r="428" spans="1:6" x14ac:dyDescent="0.25">
      <c r="A428" s="22"/>
      <c r="B428" s="22"/>
      <c r="C428" s="22" t="s">
        <v>8</v>
      </c>
      <c r="D428" s="13" t="s">
        <v>9</v>
      </c>
      <c r="E428" s="9">
        <v>0</v>
      </c>
      <c r="F428" s="23">
        <v>0</v>
      </c>
    </row>
    <row r="429" spans="1:6" x14ac:dyDescent="0.25">
      <c r="A429" s="22"/>
      <c r="B429" s="22"/>
      <c r="C429" s="22"/>
      <c r="D429" s="13" t="s">
        <v>10</v>
      </c>
      <c r="E429" s="9">
        <v>0</v>
      </c>
      <c r="F429" s="23"/>
    </row>
    <row r="430" spans="1:6" x14ac:dyDescent="0.25">
      <c r="A430" s="22"/>
      <c r="B430" s="22"/>
      <c r="C430" s="22" t="s">
        <v>11</v>
      </c>
      <c r="D430" s="13" t="s">
        <v>12</v>
      </c>
      <c r="E430" s="9">
        <v>0</v>
      </c>
      <c r="F430" s="23">
        <v>0</v>
      </c>
    </row>
    <row r="431" spans="1:6" x14ac:dyDescent="0.25">
      <c r="A431" s="22"/>
      <c r="B431" s="22"/>
      <c r="C431" s="22"/>
      <c r="D431" s="13" t="s">
        <v>10</v>
      </c>
      <c r="E431" s="9">
        <v>0</v>
      </c>
      <c r="F431" s="23"/>
    </row>
    <row r="432" spans="1:6" x14ac:dyDescent="0.25">
      <c r="A432" s="22"/>
      <c r="B432" s="22"/>
      <c r="C432" s="22" t="s">
        <v>13</v>
      </c>
      <c r="D432" s="13" t="s">
        <v>9</v>
      </c>
      <c r="E432" s="9">
        <v>0</v>
      </c>
      <c r="F432" s="23">
        <v>0</v>
      </c>
    </row>
    <row r="433" spans="1:6" x14ac:dyDescent="0.25">
      <c r="A433" s="22"/>
      <c r="B433" s="22"/>
      <c r="C433" s="22"/>
      <c r="D433" s="13" t="s">
        <v>10</v>
      </c>
      <c r="E433" s="9">
        <v>0</v>
      </c>
      <c r="F433" s="23"/>
    </row>
    <row r="434" spans="1:6" x14ac:dyDescent="0.25">
      <c r="A434" s="22"/>
      <c r="B434" s="22"/>
      <c r="C434" s="22" t="s">
        <v>14</v>
      </c>
      <c r="D434" s="13" t="s">
        <v>15</v>
      </c>
      <c r="E434" s="10">
        <v>0</v>
      </c>
      <c r="F434" s="23">
        <v>0</v>
      </c>
    </row>
    <row r="435" spans="1:6" x14ac:dyDescent="0.25">
      <c r="A435" s="22"/>
      <c r="B435" s="22"/>
      <c r="C435" s="22"/>
      <c r="D435" s="13" t="s">
        <v>16</v>
      </c>
      <c r="E435" s="16">
        <v>4343700</v>
      </c>
      <c r="F435" s="23"/>
    </row>
    <row r="436" spans="1:6" x14ac:dyDescent="0.25">
      <c r="A436" s="22">
        <v>42</v>
      </c>
      <c r="B436" s="22" t="s">
        <v>82</v>
      </c>
      <c r="C436" s="22" t="s">
        <v>5</v>
      </c>
      <c r="D436" s="13" t="s">
        <v>6</v>
      </c>
      <c r="E436" s="11">
        <v>1066200</v>
      </c>
      <c r="F436" s="23">
        <f xml:space="preserve"> ((E436-E437)/E436)*100</f>
        <v>0</v>
      </c>
    </row>
    <row r="437" spans="1:6" x14ac:dyDescent="0.25">
      <c r="A437" s="22"/>
      <c r="B437" s="22"/>
      <c r="C437" s="22"/>
      <c r="D437" s="13" t="s">
        <v>7</v>
      </c>
      <c r="E437" s="11">
        <v>1066200</v>
      </c>
      <c r="F437" s="23"/>
    </row>
    <row r="438" spans="1:6" x14ac:dyDescent="0.25">
      <c r="A438" s="22"/>
      <c r="B438" s="22"/>
      <c r="C438" s="22" t="s">
        <v>8</v>
      </c>
      <c r="D438" s="13" t="s">
        <v>9</v>
      </c>
      <c r="E438" s="9">
        <v>2</v>
      </c>
      <c r="F438" s="23">
        <f xml:space="preserve"> (E438/E439)*100</f>
        <v>1.680672268907563</v>
      </c>
    </row>
    <row r="439" spans="1:6" x14ac:dyDescent="0.25">
      <c r="A439" s="22"/>
      <c r="B439" s="22"/>
      <c r="C439" s="22"/>
      <c r="D439" s="13" t="s">
        <v>10</v>
      </c>
      <c r="E439" s="9">
        <v>119</v>
      </c>
      <c r="F439" s="23"/>
    </row>
    <row r="440" spans="1:6" x14ac:dyDescent="0.25">
      <c r="A440" s="22"/>
      <c r="B440" s="22"/>
      <c r="C440" s="22" t="s">
        <v>11</v>
      </c>
      <c r="D440" s="13" t="s">
        <v>12</v>
      </c>
      <c r="E440" s="9">
        <v>3</v>
      </c>
      <c r="F440" s="23">
        <f>E440/E441</f>
        <v>1.5</v>
      </c>
    </row>
    <row r="441" spans="1:6" x14ac:dyDescent="0.25">
      <c r="A441" s="22"/>
      <c r="B441" s="22"/>
      <c r="C441" s="22"/>
      <c r="D441" s="13" t="s">
        <v>10</v>
      </c>
      <c r="E441" s="9">
        <v>2</v>
      </c>
      <c r="F441" s="23"/>
    </row>
    <row r="442" spans="1:6" x14ac:dyDescent="0.25">
      <c r="A442" s="22"/>
      <c r="B442" s="22"/>
      <c r="C442" s="22" t="s">
        <v>13</v>
      </c>
      <c r="D442" s="13" t="s">
        <v>9</v>
      </c>
      <c r="E442" s="9">
        <v>0</v>
      </c>
      <c r="F442" s="23">
        <f xml:space="preserve"> (E442/E443)*100</f>
        <v>0</v>
      </c>
    </row>
    <row r="443" spans="1:6" x14ac:dyDescent="0.25">
      <c r="A443" s="22"/>
      <c r="B443" s="22"/>
      <c r="C443" s="22"/>
      <c r="D443" s="13" t="s">
        <v>10</v>
      </c>
      <c r="E443" s="9">
        <v>119</v>
      </c>
      <c r="F443" s="23"/>
    </row>
    <row r="444" spans="1:6" x14ac:dyDescent="0.25">
      <c r="A444" s="22"/>
      <c r="B444" s="22"/>
      <c r="C444" s="22" t="s">
        <v>14</v>
      </c>
      <c r="D444" s="13" t="s">
        <v>15</v>
      </c>
      <c r="E444" s="11">
        <v>360000</v>
      </c>
      <c r="F444" s="23">
        <f xml:space="preserve"> (E444/E445)*100</f>
        <v>33.764772087788408</v>
      </c>
    </row>
    <row r="445" spans="1:6" x14ac:dyDescent="0.25">
      <c r="A445" s="22"/>
      <c r="B445" s="22"/>
      <c r="C445" s="22"/>
      <c r="D445" s="13" t="s">
        <v>16</v>
      </c>
      <c r="E445" s="11">
        <v>1066200</v>
      </c>
      <c r="F445" s="23"/>
    </row>
    <row r="446" spans="1:6" x14ac:dyDescent="0.25">
      <c r="A446" s="22">
        <v>43</v>
      </c>
      <c r="B446" s="22" t="s">
        <v>83</v>
      </c>
      <c r="C446" s="22" t="s">
        <v>5</v>
      </c>
      <c r="D446" s="13" t="s">
        <v>6</v>
      </c>
      <c r="E446" s="11">
        <v>5083693.5999999996</v>
      </c>
      <c r="F446" s="23">
        <f xml:space="preserve"> ((E446-E447)/E446)*100</f>
        <v>4.8242618319876609</v>
      </c>
    </row>
    <row r="447" spans="1:6" x14ac:dyDescent="0.25">
      <c r="A447" s="22"/>
      <c r="B447" s="22"/>
      <c r="C447" s="22"/>
      <c r="D447" s="13" t="s">
        <v>7</v>
      </c>
      <c r="E447" s="11">
        <v>4838442.91</v>
      </c>
      <c r="F447" s="23"/>
    </row>
    <row r="448" spans="1:6" x14ac:dyDescent="0.25">
      <c r="A448" s="22"/>
      <c r="B448" s="22"/>
      <c r="C448" s="22" t="s">
        <v>8</v>
      </c>
      <c r="D448" s="13" t="s">
        <v>9</v>
      </c>
      <c r="E448" s="9">
        <v>36</v>
      </c>
      <c r="F448" s="23">
        <f xml:space="preserve"> (E448/E449)*100</f>
        <v>48.648648648648653</v>
      </c>
    </row>
    <row r="449" spans="1:6" x14ac:dyDescent="0.25">
      <c r="A449" s="22"/>
      <c r="B449" s="22"/>
      <c r="C449" s="22"/>
      <c r="D449" s="13" t="s">
        <v>10</v>
      </c>
      <c r="E449" s="9">
        <v>74</v>
      </c>
      <c r="F449" s="23"/>
    </row>
    <row r="450" spans="1:6" x14ac:dyDescent="0.25">
      <c r="A450" s="22"/>
      <c r="B450" s="22"/>
      <c r="C450" s="22" t="s">
        <v>11</v>
      </c>
      <c r="D450" s="13" t="s">
        <v>12</v>
      </c>
      <c r="E450" s="9">
        <v>96</v>
      </c>
      <c r="F450" s="23">
        <f>E450/E451</f>
        <v>2.6666666666666665</v>
      </c>
    </row>
    <row r="451" spans="1:6" x14ac:dyDescent="0.25">
      <c r="A451" s="22"/>
      <c r="B451" s="22"/>
      <c r="C451" s="22"/>
      <c r="D451" s="13" t="s">
        <v>10</v>
      </c>
      <c r="E451" s="9">
        <v>36</v>
      </c>
      <c r="F451" s="23"/>
    </row>
    <row r="452" spans="1:6" x14ac:dyDescent="0.25">
      <c r="A452" s="22"/>
      <c r="B452" s="22"/>
      <c r="C452" s="22" t="s">
        <v>13</v>
      </c>
      <c r="D452" s="13" t="s">
        <v>9</v>
      </c>
      <c r="E452" s="9">
        <v>0</v>
      </c>
      <c r="F452" s="23">
        <f xml:space="preserve"> (E452/E453)*100</f>
        <v>0</v>
      </c>
    </row>
    <row r="453" spans="1:6" x14ac:dyDescent="0.25">
      <c r="A453" s="22"/>
      <c r="B453" s="22"/>
      <c r="C453" s="22"/>
      <c r="D453" s="13" t="s">
        <v>10</v>
      </c>
      <c r="E453" s="9">
        <v>36</v>
      </c>
      <c r="F453" s="23"/>
    </row>
    <row r="454" spans="1:6" x14ac:dyDescent="0.25">
      <c r="A454" s="22"/>
      <c r="B454" s="22"/>
      <c r="C454" s="22" t="s">
        <v>14</v>
      </c>
      <c r="D454" s="13" t="s">
        <v>15</v>
      </c>
      <c r="E454" s="21">
        <v>1680780</v>
      </c>
      <c r="F454" s="23">
        <f xml:space="preserve"> (E454/E455)*100</f>
        <v>11.569149700095892</v>
      </c>
    </row>
    <row r="455" spans="1:6" x14ac:dyDescent="0.25">
      <c r="A455" s="22"/>
      <c r="B455" s="22"/>
      <c r="C455" s="22"/>
      <c r="D455" s="13" t="s">
        <v>16</v>
      </c>
      <c r="E455" s="12">
        <v>14528120.42</v>
      </c>
      <c r="F455" s="23"/>
    </row>
    <row r="456" spans="1:6" x14ac:dyDescent="0.25">
      <c r="A456" s="22">
        <v>44</v>
      </c>
      <c r="B456" s="22" t="s">
        <v>84</v>
      </c>
      <c r="C456" s="22" t="s">
        <v>5</v>
      </c>
      <c r="D456" s="13" t="s">
        <v>6</v>
      </c>
      <c r="E456" s="11">
        <v>6290852.1500000004</v>
      </c>
      <c r="F456" s="23">
        <f xml:space="preserve"> ((E456-E457)/E456)*100</f>
        <v>6.6103548467595186</v>
      </c>
    </row>
    <row r="457" spans="1:6" x14ac:dyDescent="0.25">
      <c r="A457" s="22"/>
      <c r="B457" s="22"/>
      <c r="C457" s="22"/>
      <c r="D457" s="13" t="s">
        <v>7</v>
      </c>
      <c r="E457" s="11">
        <v>5875004.5</v>
      </c>
      <c r="F457" s="23"/>
    </row>
    <row r="458" spans="1:6" x14ac:dyDescent="0.25">
      <c r="A458" s="22"/>
      <c r="B458" s="22"/>
      <c r="C458" s="22" t="s">
        <v>8</v>
      </c>
      <c r="D458" s="13" t="s">
        <v>9</v>
      </c>
      <c r="E458" s="9">
        <v>18</v>
      </c>
      <c r="F458" s="23">
        <f xml:space="preserve"> (E458/E459)*100</f>
        <v>72</v>
      </c>
    </row>
    <row r="459" spans="1:6" x14ac:dyDescent="0.25">
      <c r="A459" s="22"/>
      <c r="B459" s="22"/>
      <c r="C459" s="22"/>
      <c r="D459" s="13" t="s">
        <v>10</v>
      </c>
      <c r="E459" s="9">
        <v>25</v>
      </c>
      <c r="F459" s="23"/>
    </row>
    <row r="460" spans="1:6" x14ac:dyDescent="0.25">
      <c r="A460" s="22"/>
      <c r="B460" s="22"/>
      <c r="C460" s="22" t="s">
        <v>11</v>
      </c>
      <c r="D460" s="13" t="s">
        <v>12</v>
      </c>
      <c r="E460" s="9">
        <v>28</v>
      </c>
      <c r="F460" s="23">
        <f>E460/E461</f>
        <v>1.5555555555555556</v>
      </c>
    </row>
    <row r="461" spans="1:6" x14ac:dyDescent="0.25">
      <c r="A461" s="22"/>
      <c r="B461" s="22"/>
      <c r="C461" s="22"/>
      <c r="D461" s="13" t="s">
        <v>10</v>
      </c>
      <c r="E461" s="9">
        <v>18</v>
      </c>
      <c r="F461" s="23"/>
    </row>
    <row r="462" spans="1:6" x14ac:dyDescent="0.25">
      <c r="A462" s="22"/>
      <c r="B462" s="22"/>
      <c r="C462" s="22" t="s">
        <v>13</v>
      </c>
      <c r="D462" s="13" t="s">
        <v>9</v>
      </c>
      <c r="E462" s="9">
        <v>0</v>
      </c>
      <c r="F462" s="23">
        <f xml:space="preserve"> (E462/E463)*100</f>
        <v>0</v>
      </c>
    </row>
    <row r="463" spans="1:6" x14ac:dyDescent="0.25">
      <c r="A463" s="22"/>
      <c r="B463" s="22"/>
      <c r="C463" s="22"/>
      <c r="D463" s="13" t="s">
        <v>10</v>
      </c>
      <c r="E463" s="9">
        <v>25</v>
      </c>
      <c r="F463" s="23"/>
    </row>
    <row r="464" spans="1:6" x14ac:dyDescent="0.25">
      <c r="A464" s="22"/>
      <c r="B464" s="22"/>
      <c r="C464" s="22" t="s">
        <v>14</v>
      </c>
      <c r="D464" s="13" t="s">
        <v>15</v>
      </c>
      <c r="E464" s="11">
        <v>3089727.88</v>
      </c>
      <c r="F464" s="23">
        <f xml:space="preserve"> (E464/E465)*100</f>
        <v>19.54895160384249</v>
      </c>
    </row>
    <row r="465" spans="1:6" x14ac:dyDescent="0.25">
      <c r="A465" s="22"/>
      <c r="B465" s="22"/>
      <c r="C465" s="22"/>
      <c r="D465" s="13" t="s">
        <v>16</v>
      </c>
      <c r="E465" s="11">
        <v>15805082.25</v>
      </c>
      <c r="F465" s="23"/>
    </row>
    <row r="466" spans="1:6" x14ac:dyDescent="0.25">
      <c r="A466" s="22">
        <v>45</v>
      </c>
      <c r="B466" s="22" t="s">
        <v>85</v>
      </c>
      <c r="C466" s="22" t="s">
        <v>5</v>
      </c>
      <c r="D466" s="13" t="s">
        <v>6</v>
      </c>
      <c r="E466" s="21">
        <v>210000</v>
      </c>
      <c r="F466" s="23">
        <f xml:space="preserve"> ((E466-E467)/E466)*100</f>
        <v>0</v>
      </c>
    </row>
    <row r="467" spans="1:6" x14ac:dyDescent="0.25">
      <c r="A467" s="22"/>
      <c r="B467" s="22"/>
      <c r="C467" s="22"/>
      <c r="D467" s="13" t="s">
        <v>7</v>
      </c>
      <c r="E467" s="21">
        <v>210000</v>
      </c>
      <c r="F467" s="23"/>
    </row>
    <row r="468" spans="1:6" x14ac:dyDescent="0.25">
      <c r="A468" s="22"/>
      <c r="B468" s="22"/>
      <c r="C468" s="22" t="s">
        <v>8</v>
      </c>
      <c r="D468" s="13" t="s">
        <v>9</v>
      </c>
      <c r="E468" s="19">
        <v>0</v>
      </c>
      <c r="F468" s="23">
        <f xml:space="preserve"> (E468/E469)*100</f>
        <v>0</v>
      </c>
    </row>
    <row r="469" spans="1:6" x14ac:dyDescent="0.25">
      <c r="A469" s="22"/>
      <c r="B469" s="22"/>
      <c r="C469" s="22"/>
      <c r="D469" s="13" t="s">
        <v>10</v>
      </c>
      <c r="E469" s="19">
        <v>1</v>
      </c>
      <c r="F469" s="23"/>
    </row>
    <row r="470" spans="1:6" x14ac:dyDescent="0.25">
      <c r="A470" s="22"/>
      <c r="B470" s="22"/>
      <c r="C470" s="22" t="s">
        <v>11</v>
      </c>
      <c r="D470" s="13" t="s">
        <v>12</v>
      </c>
      <c r="E470" s="9">
        <v>1</v>
      </c>
      <c r="F470" s="23">
        <f>E470/E471</f>
        <v>1</v>
      </c>
    </row>
    <row r="471" spans="1:6" x14ac:dyDescent="0.25">
      <c r="A471" s="22"/>
      <c r="B471" s="22"/>
      <c r="C471" s="22"/>
      <c r="D471" s="13" t="s">
        <v>10</v>
      </c>
      <c r="E471" s="9">
        <v>1</v>
      </c>
      <c r="F471" s="23"/>
    </row>
    <row r="472" spans="1:6" x14ac:dyDescent="0.25">
      <c r="A472" s="22"/>
      <c r="B472" s="22"/>
      <c r="C472" s="22" t="s">
        <v>13</v>
      </c>
      <c r="D472" s="13" t="s">
        <v>9</v>
      </c>
      <c r="E472" s="9">
        <v>0</v>
      </c>
      <c r="F472" s="23">
        <f xml:space="preserve"> (E472/E473)*100</f>
        <v>0</v>
      </c>
    </row>
    <row r="473" spans="1:6" x14ac:dyDescent="0.25">
      <c r="A473" s="22"/>
      <c r="B473" s="22"/>
      <c r="C473" s="22"/>
      <c r="D473" s="13" t="s">
        <v>10</v>
      </c>
      <c r="E473" s="9">
        <v>5</v>
      </c>
      <c r="F473" s="23"/>
    </row>
    <row r="474" spans="1:6" x14ac:dyDescent="0.25">
      <c r="A474" s="22"/>
      <c r="B474" s="22"/>
      <c r="C474" s="22" t="s">
        <v>14</v>
      </c>
      <c r="D474" s="13" t="s">
        <v>15</v>
      </c>
      <c r="E474" s="21">
        <v>815043</v>
      </c>
      <c r="F474" s="23">
        <f xml:space="preserve"> (E474/E475)*100</f>
        <v>21.249315625635489</v>
      </c>
    </row>
    <row r="475" spans="1:6" x14ac:dyDescent="0.25">
      <c r="A475" s="22"/>
      <c r="B475" s="22"/>
      <c r="C475" s="22"/>
      <c r="D475" s="13" t="s">
        <v>16</v>
      </c>
      <c r="E475" s="21">
        <v>3835620</v>
      </c>
      <c r="F475" s="23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</sheetData>
  <mergeCells count="565">
    <mergeCell ref="F82:F83"/>
    <mergeCell ref="F84:F85"/>
    <mergeCell ref="F78:F79"/>
    <mergeCell ref="F80:F81"/>
    <mergeCell ref="F76:F77"/>
    <mergeCell ref="A206:A215"/>
    <mergeCell ref="B206:B215"/>
    <mergeCell ref="C206:C207"/>
    <mergeCell ref="F206:F207"/>
    <mergeCell ref="C208:C209"/>
    <mergeCell ref="F208:F209"/>
    <mergeCell ref="C210:C211"/>
    <mergeCell ref="F210:F211"/>
    <mergeCell ref="C212:C213"/>
    <mergeCell ref="F212:F213"/>
    <mergeCell ref="C214:C215"/>
    <mergeCell ref="F214:F215"/>
    <mergeCell ref="B126:B135"/>
    <mergeCell ref="A86:A95"/>
    <mergeCell ref="B86:B95"/>
    <mergeCell ref="C86:C87"/>
    <mergeCell ref="F86:F87"/>
    <mergeCell ref="C88:C89"/>
    <mergeCell ref="F88:F89"/>
    <mergeCell ref="A466:A475"/>
    <mergeCell ref="B466:B475"/>
    <mergeCell ref="C466:C467"/>
    <mergeCell ref="F466:F467"/>
    <mergeCell ref="C468:C469"/>
    <mergeCell ref="F468:F469"/>
    <mergeCell ref="C470:C471"/>
    <mergeCell ref="F470:F471"/>
    <mergeCell ref="C472:C473"/>
    <mergeCell ref="F472:F473"/>
    <mergeCell ref="C474:C475"/>
    <mergeCell ref="F474:F475"/>
    <mergeCell ref="A456:A465"/>
    <mergeCell ref="B456:B465"/>
    <mergeCell ref="C456:C457"/>
    <mergeCell ref="F456:F457"/>
    <mergeCell ref="C458:C459"/>
    <mergeCell ref="F458:F459"/>
    <mergeCell ref="C460:C461"/>
    <mergeCell ref="F460:F461"/>
    <mergeCell ref="C462:C463"/>
    <mergeCell ref="F462:F463"/>
    <mergeCell ref="C464:C465"/>
    <mergeCell ref="F464:F465"/>
    <mergeCell ref="A436:A445"/>
    <mergeCell ref="B436:B445"/>
    <mergeCell ref="C436:C437"/>
    <mergeCell ref="F436:F437"/>
    <mergeCell ref="C438:C439"/>
    <mergeCell ref="F438:F439"/>
    <mergeCell ref="C440:C441"/>
    <mergeCell ref="F440:F441"/>
    <mergeCell ref="C442:C443"/>
    <mergeCell ref="F442:F443"/>
    <mergeCell ref="C444:C445"/>
    <mergeCell ref="F444:F445"/>
    <mergeCell ref="A426:A435"/>
    <mergeCell ref="B426:B435"/>
    <mergeCell ref="C426:C427"/>
    <mergeCell ref="F426:F427"/>
    <mergeCell ref="C428:C429"/>
    <mergeCell ref="F428:F429"/>
    <mergeCell ref="C430:C431"/>
    <mergeCell ref="F430:F431"/>
    <mergeCell ref="C432:C433"/>
    <mergeCell ref="F432:F433"/>
    <mergeCell ref="C434:C435"/>
    <mergeCell ref="F434:F435"/>
    <mergeCell ref="A416:A425"/>
    <mergeCell ref="B416:B425"/>
    <mergeCell ref="C416:C417"/>
    <mergeCell ref="F416:F417"/>
    <mergeCell ref="C418:C419"/>
    <mergeCell ref="F418:F419"/>
    <mergeCell ref="C420:C421"/>
    <mergeCell ref="F420:F421"/>
    <mergeCell ref="C422:C423"/>
    <mergeCell ref="F422:F423"/>
    <mergeCell ref="C424:C425"/>
    <mergeCell ref="F424:F425"/>
    <mergeCell ref="A406:A415"/>
    <mergeCell ref="B406:B415"/>
    <mergeCell ref="C406:C407"/>
    <mergeCell ref="F406:F407"/>
    <mergeCell ref="C408:C409"/>
    <mergeCell ref="F408:F409"/>
    <mergeCell ref="C410:C411"/>
    <mergeCell ref="F410:F411"/>
    <mergeCell ref="C412:C413"/>
    <mergeCell ref="F412:F413"/>
    <mergeCell ref="C414:C415"/>
    <mergeCell ref="F414:F415"/>
    <mergeCell ref="A396:A405"/>
    <mergeCell ref="B396:B405"/>
    <mergeCell ref="C396:C397"/>
    <mergeCell ref="F396:F397"/>
    <mergeCell ref="C398:C399"/>
    <mergeCell ref="F398:F399"/>
    <mergeCell ref="C400:C401"/>
    <mergeCell ref="F400:F401"/>
    <mergeCell ref="C402:C403"/>
    <mergeCell ref="F402:F403"/>
    <mergeCell ref="C404:C405"/>
    <mergeCell ref="F404:F405"/>
    <mergeCell ref="A386:A395"/>
    <mergeCell ref="B386:B395"/>
    <mergeCell ref="C386:C387"/>
    <mergeCell ref="F386:F387"/>
    <mergeCell ref="C388:C389"/>
    <mergeCell ref="F388:F389"/>
    <mergeCell ref="C390:C391"/>
    <mergeCell ref="F390:F391"/>
    <mergeCell ref="C392:C393"/>
    <mergeCell ref="F392:F393"/>
    <mergeCell ref="C394:C395"/>
    <mergeCell ref="F394:F395"/>
    <mergeCell ref="A376:A385"/>
    <mergeCell ref="B376:B385"/>
    <mergeCell ref="C376:C377"/>
    <mergeCell ref="F376:F377"/>
    <mergeCell ref="C378:C379"/>
    <mergeCell ref="F378:F379"/>
    <mergeCell ref="C380:C381"/>
    <mergeCell ref="F380:F381"/>
    <mergeCell ref="C382:C383"/>
    <mergeCell ref="F382:F383"/>
    <mergeCell ref="C384:C385"/>
    <mergeCell ref="F384:F385"/>
    <mergeCell ref="A356:A365"/>
    <mergeCell ref="B356:B365"/>
    <mergeCell ref="C356:C357"/>
    <mergeCell ref="F356:F357"/>
    <mergeCell ref="C358:C359"/>
    <mergeCell ref="F358:F359"/>
    <mergeCell ref="C360:C361"/>
    <mergeCell ref="F360:F361"/>
    <mergeCell ref="C362:C363"/>
    <mergeCell ref="F362:F363"/>
    <mergeCell ref="C364:C365"/>
    <mergeCell ref="F364:F365"/>
    <mergeCell ref="A336:A345"/>
    <mergeCell ref="B336:B345"/>
    <mergeCell ref="C336:C337"/>
    <mergeCell ref="F336:F337"/>
    <mergeCell ref="C338:C339"/>
    <mergeCell ref="F338:F339"/>
    <mergeCell ref="C340:C341"/>
    <mergeCell ref="F340:F341"/>
    <mergeCell ref="C342:C343"/>
    <mergeCell ref="F342:F343"/>
    <mergeCell ref="C344:C345"/>
    <mergeCell ref="F344:F345"/>
    <mergeCell ref="A326:A335"/>
    <mergeCell ref="B326:B335"/>
    <mergeCell ref="C326:C327"/>
    <mergeCell ref="F326:F327"/>
    <mergeCell ref="C328:C329"/>
    <mergeCell ref="F328:F329"/>
    <mergeCell ref="C330:C331"/>
    <mergeCell ref="F330:F331"/>
    <mergeCell ref="C332:C333"/>
    <mergeCell ref="F332:F333"/>
    <mergeCell ref="C334:C335"/>
    <mergeCell ref="F334:F335"/>
    <mergeCell ref="A316:A325"/>
    <mergeCell ref="B316:B325"/>
    <mergeCell ref="C316:C317"/>
    <mergeCell ref="F316:F317"/>
    <mergeCell ref="C318:C319"/>
    <mergeCell ref="F318:F319"/>
    <mergeCell ref="C320:C321"/>
    <mergeCell ref="F320:F321"/>
    <mergeCell ref="C322:C323"/>
    <mergeCell ref="F322:F323"/>
    <mergeCell ref="C324:C325"/>
    <mergeCell ref="F324:F325"/>
    <mergeCell ref="A306:A315"/>
    <mergeCell ref="B306:B315"/>
    <mergeCell ref="C306:C307"/>
    <mergeCell ref="F306:F307"/>
    <mergeCell ref="C308:C309"/>
    <mergeCell ref="F308:F309"/>
    <mergeCell ref="C310:C311"/>
    <mergeCell ref="F310:F311"/>
    <mergeCell ref="C312:C313"/>
    <mergeCell ref="F312:F313"/>
    <mergeCell ref="C314:C315"/>
    <mergeCell ref="F314:F315"/>
    <mergeCell ref="A296:A305"/>
    <mergeCell ref="B296:B305"/>
    <mergeCell ref="C296:C297"/>
    <mergeCell ref="F296:F297"/>
    <mergeCell ref="C298:C299"/>
    <mergeCell ref="F298:F299"/>
    <mergeCell ref="C300:C301"/>
    <mergeCell ref="F300:F301"/>
    <mergeCell ref="C302:C303"/>
    <mergeCell ref="F302:F303"/>
    <mergeCell ref="C304:C305"/>
    <mergeCell ref="F304:F305"/>
    <mergeCell ref="A286:A295"/>
    <mergeCell ref="B286:B295"/>
    <mergeCell ref="C286:C287"/>
    <mergeCell ref="F286:F287"/>
    <mergeCell ref="C288:C289"/>
    <mergeCell ref="F288:F289"/>
    <mergeCell ref="C290:C291"/>
    <mergeCell ref="F290:F291"/>
    <mergeCell ref="C292:C293"/>
    <mergeCell ref="F292:F293"/>
    <mergeCell ref="C294:C295"/>
    <mergeCell ref="F294:F295"/>
    <mergeCell ref="A276:A285"/>
    <mergeCell ref="B276:B285"/>
    <mergeCell ref="C276:C277"/>
    <mergeCell ref="F276:F277"/>
    <mergeCell ref="C278:C279"/>
    <mergeCell ref="F278:F279"/>
    <mergeCell ref="C280:C281"/>
    <mergeCell ref="F280:F281"/>
    <mergeCell ref="C282:C283"/>
    <mergeCell ref="F282:F283"/>
    <mergeCell ref="C284:C285"/>
    <mergeCell ref="F284:F285"/>
    <mergeCell ref="A3:F3"/>
    <mergeCell ref="A6:F6"/>
    <mergeCell ref="C36:C37"/>
    <mergeCell ref="F36:F37"/>
    <mergeCell ref="A8:F8"/>
    <mergeCell ref="A5:F5"/>
    <mergeCell ref="A7:F7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9:F9"/>
    <mergeCell ref="A10:F10"/>
    <mergeCell ref="A11:F11"/>
    <mergeCell ref="A12:F12"/>
    <mergeCell ref="F30:F31"/>
    <mergeCell ref="C32:C33"/>
    <mergeCell ref="F32:F33"/>
    <mergeCell ref="C34:C35"/>
    <mergeCell ref="C44:C45"/>
    <mergeCell ref="F44:F45"/>
    <mergeCell ref="C40:C41"/>
    <mergeCell ref="F40:F41"/>
    <mergeCell ref="C42:C43"/>
    <mergeCell ref="F42:F43"/>
    <mergeCell ref="A13:F13"/>
    <mergeCell ref="A14:E14"/>
    <mergeCell ref="F14:F15"/>
    <mergeCell ref="F16:F17"/>
    <mergeCell ref="F18:F19"/>
    <mergeCell ref="F20:F21"/>
    <mergeCell ref="F22:F23"/>
    <mergeCell ref="C38:C39"/>
    <mergeCell ref="F38:F39"/>
    <mergeCell ref="A36:A45"/>
    <mergeCell ref="B36:B45"/>
    <mergeCell ref="A26:A35"/>
    <mergeCell ref="B26:B35"/>
    <mergeCell ref="C26:C27"/>
    <mergeCell ref="F26:F27"/>
    <mergeCell ref="C28:C29"/>
    <mergeCell ref="F28:F29"/>
    <mergeCell ref="C30:C31"/>
    <mergeCell ref="A46:A55"/>
    <mergeCell ref="B46:B55"/>
    <mergeCell ref="C46:C47"/>
    <mergeCell ref="F46:F47"/>
    <mergeCell ref="C48:C49"/>
    <mergeCell ref="F48:F49"/>
    <mergeCell ref="C50:C51"/>
    <mergeCell ref="F50:F51"/>
    <mergeCell ref="C52:C53"/>
    <mergeCell ref="F52:F53"/>
    <mergeCell ref="C54:C55"/>
    <mergeCell ref="F54:F55"/>
    <mergeCell ref="A56:A65"/>
    <mergeCell ref="B56:B65"/>
    <mergeCell ref="C56:C57"/>
    <mergeCell ref="F56:F57"/>
    <mergeCell ref="C58:C59"/>
    <mergeCell ref="F58:F59"/>
    <mergeCell ref="C60:C61"/>
    <mergeCell ref="F60:F61"/>
    <mergeCell ref="C62:C63"/>
    <mergeCell ref="F62:F63"/>
    <mergeCell ref="C64:C65"/>
    <mergeCell ref="F64:F65"/>
    <mergeCell ref="A66:A75"/>
    <mergeCell ref="B66:B75"/>
    <mergeCell ref="C66:C67"/>
    <mergeCell ref="F66:F67"/>
    <mergeCell ref="C68:C69"/>
    <mergeCell ref="F68:F69"/>
    <mergeCell ref="C70:C71"/>
    <mergeCell ref="F70:F71"/>
    <mergeCell ref="C72:C73"/>
    <mergeCell ref="F72:F73"/>
    <mergeCell ref="C74:C75"/>
    <mergeCell ref="F74:F75"/>
    <mergeCell ref="C90:C91"/>
    <mergeCell ref="F90:F91"/>
    <mergeCell ref="C92:C93"/>
    <mergeCell ref="F92:F93"/>
    <mergeCell ref="C94:C95"/>
    <mergeCell ref="F94:F95"/>
    <mergeCell ref="A96:A105"/>
    <mergeCell ref="B96:B105"/>
    <mergeCell ref="C96:C97"/>
    <mergeCell ref="F96:F97"/>
    <mergeCell ref="C98:C99"/>
    <mergeCell ref="F98:F99"/>
    <mergeCell ref="C100:C101"/>
    <mergeCell ref="F100:F101"/>
    <mergeCell ref="C102:C103"/>
    <mergeCell ref="F102:F103"/>
    <mergeCell ref="C104:C105"/>
    <mergeCell ref="F104:F105"/>
    <mergeCell ref="A106:A115"/>
    <mergeCell ref="B106:B115"/>
    <mergeCell ref="C106:C107"/>
    <mergeCell ref="F106:F107"/>
    <mergeCell ref="C108:C109"/>
    <mergeCell ref="F108:F109"/>
    <mergeCell ref="C110:C111"/>
    <mergeCell ref="F110:F111"/>
    <mergeCell ref="C112:C113"/>
    <mergeCell ref="F112:F113"/>
    <mergeCell ref="C114:C115"/>
    <mergeCell ref="F114:F115"/>
    <mergeCell ref="A116:A125"/>
    <mergeCell ref="B116:B125"/>
    <mergeCell ref="C116:C117"/>
    <mergeCell ref="F116:F117"/>
    <mergeCell ref="C118:C119"/>
    <mergeCell ref="F118:F119"/>
    <mergeCell ref="C120:C121"/>
    <mergeCell ref="F120:F121"/>
    <mergeCell ref="C122:C123"/>
    <mergeCell ref="F122:F123"/>
    <mergeCell ref="C124:C125"/>
    <mergeCell ref="F124:F125"/>
    <mergeCell ref="F148:F149"/>
    <mergeCell ref="C150:C151"/>
    <mergeCell ref="F150:F151"/>
    <mergeCell ref="C152:C153"/>
    <mergeCell ref="F152:F153"/>
    <mergeCell ref="C154:C155"/>
    <mergeCell ref="F154:F155"/>
    <mergeCell ref="A136:A145"/>
    <mergeCell ref="B136:B145"/>
    <mergeCell ref="C136:C137"/>
    <mergeCell ref="F136:F137"/>
    <mergeCell ref="C138:C139"/>
    <mergeCell ref="F138:F139"/>
    <mergeCell ref="C140:C141"/>
    <mergeCell ref="F140:F141"/>
    <mergeCell ref="C142:C143"/>
    <mergeCell ref="F142:F143"/>
    <mergeCell ref="C144:C145"/>
    <mergeCell ref="F144:F145"/>
    <mergeCell ref="A196:A205"/>
    <mergeCell ref="B196:B205"/>
    <mergeCell ref="C196:C197"/>
    <mergeCell ref="F196:F197"/>
    <mergeCell ref="C198:C199"/>
    <mergeCell ref="F198:F199"/>
    <mergeCell ref="C200:C201"/>
    <mergeCell ref="F200:F201"/>
    <mergeCell ref="C202:C203"/>
    <mergeCell ref="F202:F203"/>
    <mergeCell ref="C204:C205"/>
    <mergeCell ref="F204:F205"/>
    <mergeCell ref="A216:A225"/>
    <mergeCell ref="B216:B225"/>
    <mergeCell ref="C216:C217"/>
    <mergeCell ref="F216:F217"/>
    <mergeCell ref="C218:C219"/>
    <mergeCell ref="F218:F219"/>
    <mergeCell ref="C220:C221"/>
    <mergeCell ref="F220:F221"/>
    <mergeCell ref="C222:C223"/>
    <mergeCell ref="F222:F223"/>
    <mergeCell ref="C224:C225"/>
    <mergeCell ref="F224:F225"/>
    <mergeCell ref="A226:A235"/>
    <mergeCell ref="B226:B235"/>
    <mergeCell ref="C226:C227"/>
    <mergeCell ref="F226:F227"/>
    <mergeCell ref="C228:C229"/>
    <mergeCell ref="F228:F229"/>
    <mergeCell ref="C230:C231"/>
    <mergeCell ref="F230:F231"/>
    <mergeCell ref="C232:C233"/>
    <mergeCell ref="F232:F233"/>
    <mergeCell ref="C234:C235"/>
    <mergeCell ref="F234:F235"/>
    <mergeCell ref="A346:A355"/>
    <mergeCell ref="B346:B355"/>
    <mergeCell ref="C346:C347"/>
    <mergeCell ref="F346:F347"/>
    <mergeCell ref="C348:C349"/>
    <mergeCell ref="F348:F349"/>
    <mergeCell ref="C350:C351"/>
    <mergeCell ref="F350:F351"/>
    <mergeCell ref="C352:C353"/>
    <mergeCell ref="F352:F353"/>
    <mergeCell ref="C354:C355"/>
    <mergeCell ref="F354:F355"/>
    <mergeCell ref="A236:A245"/>
    <mergeCell ref="B236:B245"/>
    <mergeCell ref="C236:C237"/>
    <mergeCell ref="F236:F237"/>
    <mergeCell ref="C238:C239"/>
    <mergeCell ref="F238:F239"/>
    <mergeCell ref="C240:C241"/>
    <mergeCell ref="F240:F241"/>
    <mergeCell ref="C242:C243"/>
    <mergeCell ref="F242:F243"/>
    <mergeCell ref="C244:C245"/>
    <mergeCell ref="F244:F245"/>
    <mergeCell ref="A246:A255"/>
    <mergeCell ref="B246:B255"/>
    <mergeCell ref="C246:C247"/>
    <mergeCell ref="F246:F247"/>
    <mergeCell ref="C248:C249"/>
    <mergeCell ref="F248:F249"/>
    <mergeCell ref="C250:C251"/>
    <mergeCell ref="F250:F251"/>
    <mergeCell ref="C252:C253"/>
    <mergeCell ref="F252:F253"/>
    <mergeCell ref="C254:C255"/>
    <mergeCell ref="F254:F255"/>
    <mergeCell ref="A366:A375"/>
    <mergeCell ref="B366:B375"/>
    <mergeCell ref="C366:C367"/>
    <mergeCell ref="F366:F367"/>
    <mergeCell ref="C368:C369"/>
    <mergeCell ref="F368:F369"/>
    <mergeCell ref="C370:C371"/>
    <mergeCell ref="F370:F371"/>
    <mergeCell ref="C372:C373"/>
    <mergeCell ref="F372:F373"/>
    <mergeCell ref="C374:C375"/>
    <mergeCell ref="F374:F375"/>
    <mergeCell ref="A256:A265"/>
    <mergeCell ref="B256:B265"/>
    <mergeCell ref="C256:C257"/>
    <mergeCell ref="F256:F257"/>
    <mergeCell ref="C258:C259"/>
    <mergeCell ref="F258:F259"/>
    <mergeCell ref="C260:C261"/>
    <mergeCell ref="F260:F261"/>
    <mergeCell ref="C262:C263"/>
    <mergeCell ref="F262:F263"/>
    <mergeCell ref="C264:C265"/>
    <mergeCell ref="F264:F265"/>
    <mergeCell ref="F158:F159"/>
    <mergeCell ref="C160:C161"/>
    <mergeCell ref="F160:F161"/>
    <mergeCell ref="C162:C163"/>
    <mergeCell ref="F162:F163"/>
    <mergeCell ref="C164:C165"/>
    <mergeCell ref="F164:F165"/>
    <mergeCell ref="A126:A135"/>
    <mergeCell ref="C158:C159"/>
    <mergeCell ref="C132:C133"/>
    <mergeCell ref="F132:F133"/>
    <mergeCell ref="C134:C135"/>
    <mergeCell ref="F134:F135"/>
    <mergeCell ref="C126:C127"/>
    <mergeCell ref="F126:F127"/>
    <mergeCell ref="C128:C129"/>
    <mergeCell ref="F128:F129"/>
    <mergeCell ref="C130:C131"/>
    <mergeCell ref="F130:F131"/>
    <mergeCell ref="A146:A155"/>
    <mergeCell ref="B146:B155"/>
    <mergeCell ref="C146:C147"/>
    <mergeCell ref="F146:F147"/>
    <mergeCell ref="C148:C149"/>
    <mergeCell ref="F34:F35"/>
    <mergeCell ref="A266:A275"/>
    <mergeCell ref="B266:B275"/>
    <mergeCell ref="C266:C267"/>
    <mergeCell ref="F266:F267"/>
    <mergeCell ref="C268:C269"/>
    <mergeCell ref="F268:F269"/>
    <mergeCell ref="C270:C271"/>
    <mergeCell ref="F270:F271"/>
    <mergeCell ref="C272:C273"/>
    <mergeCell ref="F272:F273"/>
    <mergeCell ref="C274:C275"/>
    <mergeCell ref="F274:F275"/>
    <mergeCell ref="A76:A85"/>
    <mergeCell ref="B76:B85"/>
    <mergeCell ref="C76:C77"/>
    <mergeCell ref="C78:C79"/>
    <mergeCell ref="C80:C81"/>
    <mergeCell ref="C82:C83"/>
    <mergeCell ref="C84:C85"/>
    <mergeCell ref="A156:A165"/>
    <mergeCell ref="B156:B165"/>
    <mergeCell ref="C156:C157"/>
    <mergeCell ref="F156:F157"/>
    <mergeCell ref="A166:A175"/>
    <mergeCell ref="B166:B175"/>
    <mergeCell ref="C166:C167"/>
    <mergeCell ref="F166:F167"/>
    <mergeCell ref="C168:C169"/>
    <mergeCell ref="F168:F169"/>
    <mergeCell ref="C170:C171"/>
    <mergeCell ref="F170:F171"/>
    <mergeCell ref="C172:C173"/>
    <mergeCell ref="F172:F173"/>
    <mergeCell ref="C174:C175"/>
    <mergeCell ref="F174:F175"/>
    <mergeCell ref="A176:A185"/>
    <mergeCell ref="B176:B185"/>
    <mergeCell ref="C176:C177"/>
    <mergeCell ref="F176:F177"/>
    <mergeCell ref="C178:C179"/>
    <mergeCell ref="F178:F179"/>
    <mergeCell ref="C180:C181"/>
    <mergeCell ref="F180:F181"/>
    <mergeCell ref="C182:C183"/>
    <mergeCell ref="F182:F183"/>
    <mergeCell ref="C184:C185"/>
    <mergeCell ref="F184:F185"/>
    <mergeCell ref="A186:A195"/>
    <mergeCell ref="B186:B195"/>
    <mergeCell ref="C186:C187"/>
    <mergeCell ref="F186:F187"/>
    <mergeCell ref="C188:C189"/>
    <mergeCell ref="F188:F189"/>
    <mergeCell ref="C190:C191"/>
    <mergeCell ref="F190:F191"/>
    <mergeCell ref="C192:C193"/>
    <mergeCell ref="F192:F193"/>
    <mergeCell ref="C194:C195"/>
    <mergeCell ref="F194:F195"/>
    <mergeCell ref="A446:A455"/>
    <mergeCell ref="B446:B455"/>
    <mergeCell ref="C446:C447"/>
    <mergeCell ref="F446:F447"/>
    <mergeCell ref="C448:C449"/>
    <mergeCell ref="F448:F449"/>
    <mergeCell ref="C450:C451"/>
    <mergeCell ref="F450:F451"/>
    <mergeCell ref="C452:C453"/>
    <mergeCell ref="F452:F453"/>
    <mergeCell ref="C454:C455"/>
    <mergeCell ref="F454:F45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2023-02-09T13:55:58Z</dcterms:modified>
</cp:coreProperties>
</file>